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'Sheet1'!$A$1:$I$413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<sst xmlns="http://schemas.openxmlformats.org/spreadsheetml/2006/main" count="989" uniqueCount="308">
  <si>
    <t>ลำดับ</t>
  </si>
  <si>
    <t xml:space="preserve">ที่ </t>
  </si>
  <si>
    <t>รายการ</t>
  </si>
  <si>
    <t>หน่วย</t>
  </si>
  <si>
    <t>ปริมาณ</t>
  </si>
  <si>
    <t>ราคาต่อหน่วย(บาท)</t>
  </si>
  <si>
    <t xml:space="preserve">ค่าวัสดุ </t>
  </si>
  <si>
    <t>ค่าแรง</t>
  </si>
  <si>
    <t>รวม</t>
  </si>
  <si>
    <t>เจ้าของ    คณะสถาปัตย์กรรมศาสตร์  ศรม.</t>
  </si>
  <si>
    <t>ชุด</t>
  </si>
  <si>
    <t>โครงการ    อาคารเรียนคณะสถาปัตยกรรมศาสตร์ (ส่วนที่เหลือ)</t>
  </si>
  <si>
    <t>ตรม.</t>
  </si>
  <si>
    <t>L/S</t>
  </si>
  <si>
    <t>เหมา</t>
  </si>
  <si>
    <t>ม.</t>
  </si>
  <si>
    <t>-</t>
  </si>
  <si>
    <t>ราคารวม</t>
  </si>
  <si>
    <t>ตรม</t>
  </si>
  <si>
    <t>จุด</t>
  </si>
  <si>
    <t>หมวดงานครุภัณฑ์</t>
  </si>
  <si>
    <t xml:space="preserve"> ภาษี 7 %</t>
  </si>
  <si>
    <t>รวมราคาครุภัณฑ์</t>
  </si>
  <si>
    <t>รวมราคาค่าก่อสร้าง</t>
  </si>
  <si>
    <t xml:space="preserve">      ( นายสุนันท์ มนต์แก้ว)</t>
  </si>
  <si>
    <t xml:space="preserve">            ผู้ประมาณราคา</t>
  </si>
  <si>
    <t xml:space="preserve">ราคารวม </t>
  </si>
  <si>
    <t>คณะเทคโนโลยีคหกรรมศาสตร์</t>
  </si>
  <si>
    <t>รื้อพื้นกระเบื้อง</t>
  </si>
  <si>
    <t>พื้นปูกระเบื้องแกรนิต 0.60 x 0.60 ม.</t>
  </si>
  <si>
    <t>ก่ออิฐมอญ 1/2 แผ่น</t>
  </si>
  <si>
    <t>ฝ้าเพดานยิบซั่มบอร์ด 9 มม. ฉาบเรียบ</t>
  </si>
  <si>
    <t>ลดระดับฝ้าเพดาน</t>
  </si>
  <si>
    <t>ป1</t>
  </si>
  <si>
    <t>น2</t>
  </si>
  <si>
    <t>ทาสี Shield semi gloss</t>
  </si>
  <si>
    <t>ข้อต่อและอุปกรณ์ประกอบ</t>
  </si>
  <si>
    <t>น1</t>
  </si>
  <si>
    <t>อ่างล้างมือ</t>
  </si>
  <si>
    <t>อัน</t>
  </si>
  <si>
    <t>รื้อพื้นหินขัด</t>
  </si>
  <si>
    <t>พื้นปูกระเบื้องแกรนิต 0.60 x 0.60 ม. ผิวมัน</t>
  </si>
  <si>
    <t>พื้นปูกระเบื้องแกรนิต 0.60 x 0.60 ม. ผิวด้าน</t>
  </si>
  <si>
    <t>ฝ้าเพดานยิบซั่มบอร์ด 9 มม ฉาบเรียบ</t>
  </si>
  <si>
    <t>ขูดลอกสีเดิม</t>
  </si>
  <si>
    <t>ป2</t>
  </si>
  <si>
    <t>ป3</t>
  </si>
  <si>
    <t>ป5</t>
  </si>
  <si>
    <t>น3</t>
  </si>
  <si>
    <t>น4</t>
  </si>
  <si>
    <t>ป4</t>
  </si>
  <si>
    <t>พัดลมระบายอากาศ</t>
  </si>
  <si>
    <t>โต๊ะ - เก้าอี้ อาจารย์</t>
  </si>
  <si>
    <t>กระดานไวท์บอร์ด</t>
  </si>
  <si>
    <t>บัวไม้สัก 3"</t>
  </si>
  <si>
    <t>บัวไม้สัก 4"</t>
  </si>
  <si>
    <t>รื้อถอนประตูอลูมิเนียม</t>
  </si>
  <si>
    <t>รื้อถอนหน้าต่างอลูมิเนียม</t>
  </si>
  <si>
    <t>Safety Switch Air</t>
  </si>
  <si>
    <t>รื้อผนังก่ออิฐมอญครึ่งแผ่น</t>
  </si>
  <si>
    <t>รื้อฝ้าเพดานยิปซั่มบอร์ด ฉาบเรียบ</t>
  </si>
  <si>
    <t>ปรับปรุงดาดฟ้า</t>
  </si>
  <si>
    <t>งานรื้อถอน</t>
  </si>
  <si>
    <t>ระบบกันซึมดาดฟ้า</t>
  </si>
  <si>
    <t>ปรับปรุงท่อระบายน้ำฝน</t>
  </si>
  <si>
    <t>ปรับปรุงห้อง 651 , 652, 653, 654</t>
  </si>
  <si>
    <t>ตู้เก็บของสแตนเลส</t>
  </si>
  <si>
    <t>ตู้เสื้อผ้า</t>
  </si>
  <si>
    <t>เตารีดระบบไอน้ำ</t>
  </si>
  <si>
    <t>เก้าอี้สแตนเลส</t>
  </si>
  <si>
    <t>ตู้แช่แข็ง</t>
  </si>
  <si>
    <t>ตู้น้ำปั่นสเลอบี้</t>
  </si>
  <si>
    <t>ที่ใส่น้ำหวาน</t>
  </si>
  <si>
    <t>ตู้แช่เครื่องดื่ม</t>
  </si>
  <si>
    <t>เครื่องทำน้ำแข็งตั้งบนเคาร์เตอร์</t>
  </si>
  <si>
    <t>ตู้กระจกโชร์เค้ก</t>
  </si>
  <si>
    <t>ชั้นวางขนมปัง</t>
  </si>
  <si>
    <t>เคาร์เตอร์ขายของสแตนเลส</t>
  </si>
  <si>
    <t>เตาไมโครเวฟ</t>
  </si>
  <si>
    <t>ตู้แช่เย็น 2 ประตู</t>
  </si>
  <si>
    <t>ตู้อุ่นซาลาเปา</t>
  </si>
  <si>
    <t>เครื่องย่างไส้กรอก</t>
  </si>
  <si>
    <t>โต๊ะอาจารย์</t>
  </si>
  <si>
    <t>ตู้ใส่เอกสารเล็ก</t>
  </si>
  <si>
    <t>เก้าอี้อาจารย์</t>
  </si>
  <si>
    <t>เตาแก๊ส 4 หัว พร้อมโต๊ะสแตนเลส</t>
  </si>
  <si>
    <t>เตาจีน 2 หัว พร้อมโต๊ะสแตนเลส</t>
  </si>
  <si>
    <t>ตู้แช่เย็น 4 ประตู</t>
  </si>
  <si>
    <t>ตู้แช่แข็ง 4 ประตู</t>
  </si>
  <si>
    <t>อ่างล้างจาน</t>
  </si>
  <si>
    <t>เครื่องซักผ้านวม</t>
  </si>
  <si>
    <t>Combi Steamer H/P พร้อมโต๊ะวาง</t>
  </si>
  <si>
    <t>เครื่องซีลสุญญากาศ</t>
  </si>
  <si>
    <t>เครื่องซีลฝาแก้ว</t>
  </si>
  <si>
    <t>เครื่องซีลฝาถ้วย</t>
  </si>
  <si>
    <t>โต๊ะสแตนเลสมีตู้เก็บของ</t>
  </si>
  <si>
    <t>โต๊ะสแตนเลสพักอาหาร</t>
  </si>
  <si>
    <t>เตาทอดเฟรนฟรายน์</t>
  </si>
  <si>
    <t>เครื่องปั่นอาหาร</t>
  </si>
  <si>
    <t>เครื่องผสมอาหารแบบมือจับ</t>
  </si>
  <si>
    <t>ฝาชีสแตนเลส</t>
  </si>
  <si>
    <t>ฝาชีสแตนเลสเล็ก</t>
  </si>
  <si>
    <t>ฝาชีสแตนเลสใหญ่</t>
  </si>
  <si>
    <t>ระบบแก๊สและสถานี</t>
  </si>
  <si>
    <t>ระบบดูดอากาศ</t>
  </si>
  <si>
    <t>เตาแก๊ส 4 หัว</t>
  </si>
  <si>
    <t>โต๊ะสแตนเลส</t>
  </si>
  <si>
    <t>ตู้ล็อคเกอร์ 9 ประตู</t>
  </si>
  <si>
    <t>ฉากกั้นห้อง</t>
  </si>
  <si>
    <t>เครื่องผสมอาหาร</t>
  </si>
  <si>
    <t>เครื่องซีลสุญญากาศพร้อมชุดแก็ส</t>
  </si>
  <si>
    <t>ระบบแก็ส</t>
  </si>
  <si>
    <t>แผ่นสแตนเลสปิดหลังเตา</t>
  </si>
  <si>
    <t>ตู้กระจกโชร์ผลงานเข้ามุม</t>
  </si>
  <si>
    <t>ตู้ไม้เก็บเอกสาร</t>
  </si>
  <si>
    <t>โต๊ะพับ</t>
  </si>
  <si>
    <t>เก้าอี้</t>
  </si>
  <si>
    <t>ป6</t>
  </si>
  <si>
    <t>งานทาสีภายนอกอาคาร</t>
  </si>
  <si>
    <t>ทาสีภายนอกอาคาร</t>
  </si>
  <si>
    <t>รวม 1-8</t>
  </si>
  <si>
    <t>ห้องเก็บของ</t>
  </si>
  <si>
    <t>เครื่องปรับอากาศ</t>
  </si>
  <si>
    <t>พัดลมดูดอากาศ</t>
  </si>
  <si>
    <t>ห้องขายของ</t>
  </si>
  <si>
    <t>ห้องทำเบเกอรี่</t>
  </si>
  <si>
    <t>เครื่องปิดฝาถุงแบบเหยียบ</t>
  </si>
  <si>
    <t>ห้องพักอาจารย์</t>
  </si>
  <si>
    <t>ห้องครัวใหญ่</t>
  </si>
  <si>
    <t>เคาร์เตอร์สแตนเลส ขนาด 1.80 x 0.60 ม.</t>
  </si>
  <si>
    <t>เคาร์เตอร์สแตนเลส ขนาด 2.00 x 1.10 ม.</t>
  </si>
  <si>
    <t>อ่างล้างสแตนเลสใหญ่ 1 หลุม</t>
  </si>
  <si>
    <t>ตู้สแตนเลส</t>
  </si>
  <si>
    <t>ตู้สแตนเลสมีชั้นกลาง</t>
  </si>
  <si>
    <t>เคาร์เตอร์สแตนเลส ขนาด 1.80 x 0.70 ม.</t>
  </si>
  <si>
    <t>เคาร์เตอร์สแตนเลส ขนาด 2.00 x 0.70 ม.</t>
  </si>
  <si>
    <t>อ่างล้างสแตนเลส ขนาด 1.75 x 0.725 ม.</t>
  </si>
  <si>
    <t>อ่างล้างสแตนเลส ขนาด 2.00 x 0.725 ม.</t>
  </si>
  <si>
    <t>ปรับปรุงชั้น 5</t>
  </si>
  <si>
    <t>รื้อพื้นยก</t>
  </si>
  <si>
    <t>รื้อผนังอลูมิเนียม</t>
  </si>
  <si>
    <t>รื้อหน้าต่างเหล็ก</t>
  </si>
  <si>
    <t>รื้อถอนฝ้าเพดาน T -Bar</t>
  </si>
  <si>
    <t>รื้อถอนเครื่องปรับอากาศ</t>
  </si>
  <si>
    <t>รื้อถอนดวงโคม 2 x 36 w.</t>
  </si>
  <si>
    <t>รื้อประตูไม้</t>
  </si>
  <si>
    <t>รื้อเกล็ดกระจก</t>
  </si>
  <si>
    <t>บัวเชิงผนังไม้สำเร็จรูป</t>
  </si>
  <si>
    <t>ผนังผิวฉาบปูนเรียบ</t>
  </si>
  <si>
    <t>เสาเอ็น ทับหลัง คสล.</t>
  </si>
  <si>
    <t>ป10</t>
  </si>
  <si>
    <t>ป11</t>
  </si>
  <si>
    <t>ป12</t>
  </si>
  <si>
    <t>ป13</t>
  </si>
  <si>
    <t>น5</t>
  </si>
  <si>
    <t>น6</t>
  </si>
  <si>
    <t>น7</t>
  </si>
  <si>
    <t>น8</t>
  </si>
  <si>
    <t>น10</t>
  </si>
  <si>
    <t>น11</t>
  </si>
  <si>
    <t>น12</t>
  </si>
  <si>
    <t>น6'</t>
  </si>
  <si>
    <t>ปรับปรุงชั้น 2 ห้อง 621-622</t>
  </si>
  <si>
    <t>รื้อช่องแสงไม้</t>
  </si>
  <si>
    <t>รื้อถอนพัดลมเพดาน</t>
  </si>
  <si>
    <t>พื้นเคลือบผิวด้วยโพลียูรีเทน</t>
  </si>
  <si>
    <t>ปรับปรุงชั้น 1</t>
  </si>
  <si>
    <t>รื้อพื้นขัดมัน</t>
  </si>
  <si>
    <t>รื้อเครื่องปรับอากาศ</t>
  </si>
  <si>
    <t>พื้น คสล.ผิวขัดมันเคลือบผิวด้วยโพลียูรีเทน</t>
  </si>
  <si>
    <t>ขัดลอกผิวหินขัด</t>
  </si>
  <si>
    <t>ป7</t>
  </si>
  <si>
    <t>ป8</t>
  </si>
  <si>
    <t>ป9</t>
  </si>
  <si>
    <t>น9</t>
  </si>
  <si>
    <t>ทำความสะอาด/ซ่อมแซมพื้น</t>
  </si>
  <si>
    <t>ท่อน</t>
  </si>
  <si>
    <t>อุปกรณ์ยึดท่อ</t>
  </si>
  <si>
    <t xml:space="preserve">RD Ø 4" </t>
  </si>
  <si>
    <t>ข้อต่ออ่อน Ø 4" x 12"</t>
  </si>
  <si>
    <t>corring Ø 5"</t>
  </si>
  <si>
    <t>ปรับปรุงชั้น 2</t>
  </si>
  <si>
    <t>ปั๊มน้ำดี</t>
  </si>
  <si>
    <t>ปั๊มแรงดัน</t>
  </si>
  <si>
    <t>ถังแรงดัน</t>
  </si>
  <si>
    <t>ระบบน้ำร้อน</t>
  </si>
  <si>
    <t>ผนังเลื่อนเก็บเสียง</t>
  </si>
  <si>
    <t>ผนัง 5</t>
  </si>
  <si>
    <t>ผนัง 6</t>
  </si>
  <si>
    <t>ผนัง 7</t>
  </si>
  <si>
    <t>งานประปา - สุขาภิภาล</t>
  </si>
  <si>
    <t xml:space="preserve">ท่อ PP Ø 2" Class B </t>
  </si>
  <si>
    <t xml:space="preserve">ท่อ PP Ø 2 1/2" Class B </t>
  </si>
  <si>
    <t xml:space="preserve">ท่อ PP Ø 3" Class B </t>
  </si>
  <si>
    <t xml:space="preserve">ท่อ PP Ø 4" Class B </t>
  </si>
  <si>
    <t xml:space="preserve">FCO Ø 2 1/2" </t>
  </si>
  <si>
    <t xml:space="preserve">FCO Ø 3" </t>
  </si>
  <si>
    <t xml:space="preserve">CO Ø 2" </t>
  </si>
  <si>
    <t xml:space="preserve">CO Ø 2 1/2" </t>
  </si>
  <si>
    <t xml:space="preserve">CO Ø 3" </t>
  </si>
  <si>
    <t>ค่าติดตั้งถังบำบัดน้ำเสีย</t>
  </si>
  <si>
    <t>ค่าติดตั้งถังดักไขมัน</t>
  </si>
  <si>
    <t>วาล์วระบบประปาสำหรับ Booster Pump</t>
  </si>
  <si>
    <t>วาล์วระบบประปาสำหรับ Transfer Pump</t>
  </si>
  <si>
    <t>ค่าแรงติดตั้งปั๊มน้ำ</t>
  </si>
  <si>
    <t>ค่าแรงติดตั้งปั๊มแรงดัน</t>
  </si>
  <si>
    <t>งานประปา-สุขาภิบาล</t>
  </si>
  <si>
    <t>ท่อ Pvc Ø 4" Class 8.5</t>
  </si>
  <si>
    <t xml:space="preserve">ท่อ PB Ø 1" Class SDR 13.5 </t>
  </si>
  <si>
    <t xml:space="preserve">ท่อ PB Ø 3" Class SDR 13.5 </t>
  </si>
  <si>
    <t xml:space="preserve">ท่อ PP -R(80) Ø 1" Class PN20 </t>
  </si>
  <si>
    <t xml:space="preserve">ท่อ PP -R(80) Ø 1 1/2" Class PN20 </t>
  </si>
  <si>
    <t>Controller for Cold Water Pump</t>
  </si>
  <si>
    <t>สวิทซ์ไฟฟ้าทางเดียว 16A 250V</t>
  </si>
  <si>
    <t>เต้ารับไฟฟ้าแบบคู่ขากลม-แบน 16A มีกราวด์</t>
  </si>
  <si>
    <t>เต้ารับไฟฟ้าแบบคู่ขากลม-แบน 16A ฝังพื้น</t>
  </si>
  <si>
    <t>ตัว</t>
  </si>
  <si>
    <t>ที่เก็บปั๊มน้ำ</t>
  </si>
  <si>
    <t>เครื่องปรับอากาศ 4 ทิศทาง 18000 BTU.</t>
  </si>
  <si>
    <t>เครื่องปรับอากาศเปลือยซ่อนฝ้า 30000 BTU.</t>
  </si>
  <si>
    <t>ถังดักไขมัน</t>
  </si>
  <si>
    <t>ถังบำบัดน้ำเสีย</t>
  </si>
  <si>
    <t>หม้อต้มน้ำร้อน</t>
  </si>
  <si>
    <t>ห้อง 621</t>
  </si>
  <si>
    <t>ห้อง 622</t>
  </si>
  <si>
    <t>IB1</t>
  </si>
  <si>
    <t>IB2</t>
  </si>
  <si>
    <t>IB3</t>
  </si>
  <si>
    <t>WB1</t>
  </si>
  <si>
    <t>WB2</t>
  </si>
  <si>
    <t>TB1/SS</t>
  </si>
  <si>
    <t>SGD/F</t>
  </si>
  <si>
    <t>WD1</t>
  </si>
  <si>
    <t>ชุดเครื่องฉาย จอLcd / Notbook</t>
  </si>
  <si>
    <t>ตู้ไม้เก็บเอกสาร Build in</t>
  </si>
  <si>
    <t>ทดสอบท่อ</t>
  </si>
  <si>
    <t>โต๊ะประชุมพร้อมเก้าอี้</t>
  </si>
  <si>
    <t>ตู้กระจกโชร์ผลงานด้านล่างตู้เก็บของ</t>
  </si>
  <si>
    <t>ตู้เก็บของบานทึบ</t>
  </si>
  <si>
    <t>เครื่องปรับอากาศ 4 ทิศทาง 18000 BTU</t>
  </si>
  <si>
    <t>รางระบายน้ำสแตนเลส/ฝาปิด</t>
  </si>
  <si>
    <t>ตู้ load 3 เฟส 24 ช่อง 70 At พร้อมเมนเบรคเกอร์</t>
  </si>
  <si>
    <t>ตู้ load 3 เฟส 12 ช่อง 50 At พร้อมเมนเบรคเกอร์</t>
  </si>
  <si>
    <t>เซอร์กิตเบรกเกอร์ 1P 16 AT</t>
  </si>
  <si>
    <t>เซอร์กิตเบรกเกอร์ 1P 20 AT</t>
  </si>
  <si>
    <t>เซอร์กิตเบรกเกอร์ 3P 50 AT</t>
  </si>
  <si>
    <t>เซอร์กิตเบรกเกอร์ 3P 70 AT</t>
  </si>
  <si>
    <t>โคมไฟ LED T8 ขนาดทดแทนหลอดT8  2 x 36 w.(300 x 1200)</t>
  </si>
  <si>
    <t>โคมไฟ LED T8 ขนาดทดแทนหลอดT8  2 x 36 w.(300 x 600)</t>
  </si>
  <si>
    <t>โคมดาวน์ไลท์ 6" พร้อมหลอด LED ขนาดไม่ต่ำกว่า 9W</t>
  </si>
  <si>
    <t>เต้ารับคอมพิวเตอร์ Cat 6 ชนิดฝังพื้นมี Popup</t>
  </si>
  <si>
    <t>เดินสายLan cat 6 ต่อจุด</t>
  </si>
  <si>
    <t>สายไฟฟ้า thw. 6 sqm.</t>
  </si>
  <si>
    <t>สายไฟฟ้า thw. 4 sqm.</t>
  </si>
  <si>
    <t>สายไฟฟ้า thw. 2.5 sqm.</t>
  </si>
  <si>
    <t>สายไฟฟ้า thw. 16 sqm.</t>
  </si>
  <si>
    <t>สายไฟฟ้า thw. 25 sqm.</t>
  </si>
  <si>
    <t>ท่อ Emt 1/2"</t>
  </si>
  <si>
    <t>รางไวร์เวย์ 50 x 100</t>
  </si>
  <si>
    <t>เบ็ดเตล็ดท่อร้อยสายไฟ 15%</t>
  </si>
  <si>
    <t>เบ็ดเตล็ดสายไฟ 5 %</t>
  </si>
  <si>
    <t>ตู้ load 3 เฟส 24 ช่อง 80 At พร้อมเมนเบรคเกอร์</t>
  </si>
  <si>
    <t>ตู้ load 3 เฟส 12 ช่อง 40 At พร้อมเมนเบรคเกอร์</t>
  </si>
  <si>
    <t>เซอร์กิตเบรกเกอร์ 3P 25 AT</t>
  </si>
  <si>
    <t>เซอร์กิตเบรกเกอร์ 3P 40 AT</t>
  </si>
  <si>
    <t>เซอร์กิตเบรกเกอร์ 3P 80 AT</t>
  </si>
  <si>
    <t>สายไฟฟ้า thw. 10 sqm.</t>
  </si>
  <si>
    <t>สายไฟฟ้า thw. 35 sqm.</t>
  </si>
  <si>
    <t>ท่อ Emt 3/4"</t>
  </si>
  <si>
    <t>ตู้ load 3 เฟส 18 ช่อง 100 At พร้อมเมนเบรคเกอร์</t>
  </si>
  <si>
    <t>ตู้ load 3 เฟส 18 ช่อง 80 At พร้อมเมนเบรคเกอร์</t>
  </si>
  <si>
    <t>ตู้ load 1 เฟส 10 ช่อง 40 At พร้อมเมนเบรคเกอร์</t>
  </si>
  <si>
    <t>ตู้ load 1 เฟส 10 ช่อง 50 At พร้อมเมนเบรคเกอร์</t>
  </si>
  <si>
    <t>เซอร์กิตเบรกเกอร์ 1P 25 AT</t>
  </si>
  <si>
    <t>เซอร์กิตเบรกเกอร์ 1P 40 AT</t>
  </si>
  <si>
    <t>เซอร์กิตเบรกเกอร์ 3P 20 AT</t>
  </si>
  <si>
    <t>เซอร์กิตเบรกเกอร์ 3P 100 AT</t>
  </si>
  <si>
    <t>เซอร์กิตเบรกเกอร์ 3P 160 AT</t>
  </si>
  <si>
    <t>เครื่องปรับอากาศ 4 ทิศทาง 36000 BTU</t>
  </si>
  <si>
    <t>เครื่องปรับอากาศซ่อนฝ้า 30000 BTU</t>
  </si>
  <si>
    <t xml:space="preserve">หน้ากากลมกลับ 600 x 1200 </t>
  </si>
  <si>
    <t xml:space="preserve">หัวจ่ายลม 2 ชั้น 150 x 1200 </t>
  </si>
  <si>
    <t>เต้ารับไฟฟ้ากำลัง 5 pin 63A 230V (2P +E)</t>
  </si>
  <si>
    <t xml:space="preserve">เต้ารับคอมพิวเตอร์ Cat 6 </t>
  </si>
  <si>
    <t>สายไฟฟ้า thw. 50 sqm.</t>
  </si>
  <si>
    <t>ท่อ Emt 1"</t>
  </si>
  <si>
    <t>เครื่องปรับอากาศ 4 ทิศทาง 36000 BTU.</t>
  </si>
  <si>
    <t xml:space="preserve">20.1 Gate Valve Ø 2 1/2" </t>
  </si>
  <si>
    <t xml:space="preserve">20.2 Y-Strainer Ø 2 1/2" </t>
  </si>
  <si>
    <t xml:space="preserve">20.3 Flexible Rubber Joint Ø 2 1/2" </t>
  </si>
  <si>
    <t xml:space="preserve">21.1 Foot Valve Ø 3" </t>
  </si>
  <si>
    <t xml:space="preserve">21.2 Gate Valve Ø 3" </t>
  </si>
  <si>
    <t xml:space="preserve">21.3 Y-Strainer Ø 3" </t>
  </si>
  <si>
    <t>21.4 Pressure Gauge 1 1/2"</t>
  </si>
  <si>
    <t xml:space="preserve">21.5 Flexible Rubber Joint Ø 3" </t>
  </si>
  <si>
    <t xml:space="preserve">21.6 Check Valve Ø 3" </t>
  </si>
  <si>
    <t>ม่านม้วน</t>
  </si>
  <si>
    <t>รวม 8-21</t>
  </si>
  <si>
    <t>ติดตั้งพัดลมระบายอากาศ</t>
  </si>
  <si>
    <t>เต้ารับไฟฟ้าแบบคู่ขากลม-แบน 16A ฝังพื้น popup</t>
  </si>
  <si>
    <t>เต้ารับไฟฟ้ากำลัง 5 pin 31A 400V (3P+N+E)</t>
  </si>
  <si>
    <t>Notebook</t>
  </si>
  <si>
    <t>ปร.4</t>
  </si>
  <si>
    <t>เซอร์กิตเบรกเกอร์ 2P 50 AT</t>
  </si>
  <si>
    <t>ตู้เคาร์เตอร์สแตนเลสใส่ช้อนส่อม</t>
  </si>
  <si>
    <t>ปรับปรุงอาคาร 6 แขวงวชิระพยาบาล เขตดุสิต กรุงเทพมหานคร 1 งาน</t>
  </si>
  <si>
    <t>Factor F  1.2949</t>
  </si>
  <si>
    <t xml:space="preserve">   ยี่สิบสองล้านเก้าแสนเก้าหมื่นหกพันหนึ่งร้อยหกสิบสี่บาทสามสิบเจ็ดสตางค์                                                                                                                                       ล้านบาทถ้วน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</si>
</sst>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_-* #,##0.0000_-;\-* #,##0.0000_-;_-* &quot;-&quot;??_-;_-@_-"/>
    <numFmt numFmtId="203" formatCode="0.0"/>
    <numFmt numFmtId="204" formatCode="#,##0.0"/>
    <numFmt numFmtId="205" formatCode="#,##0.0000"/>
    <numFmt numFmtId="206" formatCode="#,##0.000"/>
    <numFmt numFmtId="207" formatCode="#,##0.00_ ;\-#,##0.00\ "/>
  </numFmts>
  <fonts count="48">
    <font>
      <sz val="14"/>
      <name val="Cordia New"/>
      <family val="0"/>
    </font>
    <font>
      <sz val="16"/>
      <name val="Browallia New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i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left"/>
    </xf>
    <xf numFmtId="3" fontId="2" fillId="0" borderId="16" xfId="0" applyNumberFormat="1" applyFont="1" applyBorder="1" applyAlignment="1">
      <alignment horizontal="right"/>
    </xf>
    <xf numFmtId="3" fontId="2" fillId="0" borderId="16" xfId="42" applyNumberFormat="1" applyFont="1" applyBorder="1" applyAlignment="1">
      <alignment horizontal="right"/>
    </xf>
    <xf numFmtId="3" fontId="2" fillId="0" borderId="17" xfId="42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/>
    </xf>
    <xf numFmtId="4" fontId="2" fillId="0" borderId="16" xfId="42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left"/>
    </xf>
    <xf numFmtId="3" fontId="2" fillId="0" borderId="17" xfId="0" applyNumberFormat="1" applyFont="1" applyBorder="1" applyAlignment="1">
      <alignment horizontal="right"/>
    </xf>
    <xf numFmtId="4" fontId="3" fillId="0" borderId="17" xfId="42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left"/>
    </xf>
    <xf numFmtId="3" fontId="4" fillId="0" borderId="16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 vertical="center"/>
    </xf>
    <xf numFmtId="3" fontId="2" fillId="0" borderId="18" xfId="42" applyNumberFormat="1" applyFont="1" applyBorder="1" applyAlignment="1">
      <alignment horizontal="right"/>
    </xf>
    <xf numFmtId="3" fontId="2" fillId="0" borderId="19" xfId="42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left"/>
    </xf>
    <xf numFmtId="4" fontId="2" fillId="0" borderId="17" xfId="42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left"/>
    </xf>
    <xf numFmtId="3" fontId="3" fillId="0" borderId="16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left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left"/>
    </xf>
    <xf numFmtId="3" fontId="2" fillId="0" borderId="25" xfId="0" applyNumberFormat="1" applyFont="1" applyBorder="1" applyAlignment="1">
      <alignment horizontal="left"/>
    </xf>
    <xf numFmtId="3" fontId="2" fillId="0" borderId="26" xfId="0" applyNumberFormat="1" applyFont="1" applyBorder="1" applyAlignment="1">
      <alignment horizontal="left"/>
    </xf>
    <xf numFmtId="3" fontId="2" fillId="0" borderId="27" xfId="0" applyNumberFormat="1" applyFont="1" applyBorder="1" applyAlignment="1">
      <alignment horizontal="left"/>
    </xf>
    <xf numFmtId="3" fontId="2" fillId="0" borderId="28" xfId="0" applyNumberFormat="1" applyFont="1" applyBorder="1" applyAlignment="1">
      <alignment horizontal="left"/>
    </xf>
    <xf numFmtId="3" fontId="2" fillId="0" borderId="20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left"/>
    </xf>
    <xf numFmtId="3" fontId="2" fillId="0" borderId="30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 vertical="center"/>
    </xf>
    <xf numFmtId="3" fontId="2" fillId="0" borderId="30" xfId="42" applyNumberFormat="1" applyFont="1" applyBorder="1" applyAlignment="1">
      <alignment horizontal="right"/>
    </xf>
    <xf numFmtId="3" fontId="2" fillId="0" borderId="31" xfId="42" applyNumberFormat="1" applyFont="1" applyBorder="1" applyAlignment="1">
      <alignment horizontal="right"/>
    </xf>
    <xf numFmtId="4" fontId="2" fillId="0" borderId="18" xfId="42" applyNumberFormat="1" applyFont="1" applyBorder="1" applyAlignment="1">
      <alignment horizontal="right"/>
    </xf>
    <xf numFmtId="4" fontId="2" fillId="0" borderId="30" xfId="42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left"/>
    </xf>
    <xf numFmtId="3" fontId="2" fillId="0" borderId="32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 vertical="center"/>
    </xf>
    <xf numFmtId="4" fontId="2" fillId="0" borderId="19" xfId="42" applyNumberFormat="1" applyFont="1" applyBorder="1" applyAlignment="1">
      <alignment horizontal="right"/>
    </xf>
    <xf numFmtId="3" fontId="4" fillId="0" borderId="17" xfId="42" applyNumberFormat="1" applyFont="1" applyBorder="1" applyAlignment="1">
      <alignment horizontal="right"/>
    </xf>
    <xf numFmtId="3" fontId="46" fillId="0" borderId="16" xfId="0" applyNumberFormat="1" applyFont="1" applyBorder="1" applyAlignment="1">
      <alignment horizontal="right"/>
    </xf>
    <xf numFmtId="3" fontId="47" fillId="0" borderId="16" xfId="0" applyNumberFormat="1" applyFont="1" applyBorder="1" applyAlignment="1">
      <alignment horizontal="left"/>
    </xf>
    <xf numFmtId="3" fontId="47" fillId="0" borderId="16" xfId="0" applyNumberFormat="1" applyFont="1" applyBorder="1" applyAlignment="1">
      <alignment horizontal="right"/>
    </xf>
    <xf numFmtId="3" fontId="47" fillId="0" borderId="16" xfId="42" applyNumberFormat="1" applyFont="1" applyBorder="1" applyAlignment="1">
      <alignment horizontal="right"/>
    </xf>
    <xf numFmtId="3" fontId="47" fillId="0" borderId="17" xfId="42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center"/>
    </xf>
    <xf numFmtId="3" fontId="47" fillId="0" borderId="34" xfId="0" applyNumberFormat="1" applyFont="1" applyBorder="1" applyAlignment="1">
      <alignment horizontal="right"/>
    </xf>
    <xf numFmtId="3" fontId="47" fillId="0" borderId="25" xfId="0" applyNumberFormat="1" applyFont="1" applyBorder="1" applyAlignment="1">
      <alignment horizontal="left"/>
    </xf>
    <xf numFmtId="3" fontId="47" fillId="0" borderId="25" xfId="0" applyNumberFormat="1" applyFont="1" applyBorder="1" applyAlignment="1">
      <alignment horizontal="right"/>
    </xf>
    <xf numFmtId="3" fontId="47" fillId="0" borderId="25" xfId="42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center"/>
    </xf>
    <xf numFmtId="3" fontId="47" fillId="0" borderId="0" xfId="0" applyNumberFormat="1" applyFont="1" applyBorder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42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4" fontId="2" fillId="0" borderId="31" xfId="42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left"/>
    </xf>
    <xf numFmtId="3" fontId="1" fillId="0" borderId="36" xfId="0" applyNumberFormat="1" applyFont="1" applyBorder="1" applyAlignment="1">
      <alignment horizontal="left"/>
    </xf>
    <xf numFmtId="3" fontId="1" fillId="0" borderId="37" xfId="0" applyNumberFormat="1" applyFont="1" applyBorder="1" applyAlignment="1">
      <alignment horizontal="left"/>
    </xf>
    <xf numFmtId="3" fontId="7" fillId="0" borderId="16" xfId="0" applyNumberFormat="1" applyFont="1" applyBorder="1" applyAlignment="1">
      <alignment horizontal="left"/>
    </xf>
    <xf numFmtId="3" fontId="7" fillId="0" borderId="16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left"/>
    </xf>
    <xf numFmtId="3" fontId="9" fillId="0" borderId="16" xfId="0" applyNumberFormat="1" applyFont="1" applyBorder="1" applyAlignment="1">
      <alignment horizontal="left"/>
    </xf>
    <xf numFmtId="3" fontId="5" fillId="0" borderId="18" xfId="0" applyNumberFormat="1" applyFont="1" applyBorder="1" applyAlignment="1">
      <alignment horizontal="left"/>
    </xf>
    <xf numFmtId="3" fontId="7" fillId="0" borderId="18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left" vertical="center"/>
    </xf>
    <xf numFmtId="4" fontId="3" fillId="0" borderId="31" xfId="42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left"/>
    </xf>
    <xf numFmtId="3" fontId="1" fillId="0" borderId="38" xfId="0" applyNumberFormat="1" applyFont="1" applyBorder="1" applyAlignment="1">
      <alignment horizontal="left"/>
    </xf>
    <xf numFmtId="3" fontId="2" fillId="0" borderId="39" xfId="0" applyNumberFormat="1" applyFont="1" applyBorder="1" applyAlignment="1">
      <alignment horizontal="left"/>
    </xf>
    <xf numFmtId="3" fontId="1" fillId="0" borderId="39" xfId="0" applyNumberFormat="1" applyFont="1" applyBorder="1" applyAlignment="1">
      <alignment horizontal="left"/>
    </xf>
    <xf numFmtId="3" fontId="1" fillId="0" borderId="40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4" fontId="47" fillId="0" borderId="16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left"/>
    </xf>
    <xf numFmtId="3" fontId="7" fillId="0" borderId="30" xfId="0" applyNumberFormat="1" applyFont="1" applyBorder="1" applyAlignment="1">
      <alignment horizontal="left"/>
    </xf>
    <xf numFmtId="3" fontId="7" fillId="0" borderId="30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left"/>
    </xf>
    <xf numFmtId="4" fontId="2" fillId="0" borderId="30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3" fontId="2" fillId="0" borderId="42" xfId="0" applyNumberFormat="1" applyFont="1" applyBorder="1" applyAlignment="1">
      <alignment horizontal="left"/>
    </xf>
    <xf numFmtId="3" fontId="2" fillId="0" borderId="42" xfId="0" applyNumberFormat="1" applyFont="1" applyBorder="1" applyAlignment="1">
      <alignment horizontal="right"/>
    </xf>
    <xf numFmtId="3" fontId="2" fillId="0" borderId="42" xfId="42" applyNumberFormat="1" applyFont="1" applyBorder="1" applyAlignment="1">
      <alignment horizontal="right"/>
    </xf>
    <xf numFmtId="4" fontId="3" fillId="0" borderId="43" xfId="42" applyNumberFormat="1" applyFont="1" applyBorder="1" applyAlignment="1">
      <alignment horizontal="right"/>
    </xf>
    <xf numFmtId="3" fontId="2" fillId="0" borderId="42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right" vertical="center"/>
    </xf>
    <xf numFmtId="3" fontId="2" fillId="0" borderId="43" xfId="42" applyNumberFormat="1" applyFont="1" applyBorder="1" applyAlignment="1">
      <alignment horizontal="right"/>
    </xf>
    <xf numFmtId="4" fontId="3" fillId="0" borderId="19" xfId="42" applyNumberFormat="1" applyFont="1" applyBorder="1" applyAlignment="1">
      <alignment horizontal="right"/>
    </xf>
    <xf numFmtId="3" fontId="47" fillId="0" borderId="30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2" fillId="0" borderId="4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3"/>
  <sheetViews>
    <sheetView tabSelected="1" view="pageBreakPreview" zoomScale="85" zoomScaleNormal="90" zoomScaleSheetLayoutView="85" zoomScalePageLayoutView="0" workbookViewId="0" topLeftCell="A397">
      <selection activeCell="C409" sqref="C409"/>
    </sheetView>
  </sheetViews>
  <sheetFormatPr defaultColWidth="9.140625" defaultRowHeight="21.75"/>
  <cols>
    <col min="1" max="1" width="7.7109375" style="1" customWidth="1"/>
    <col min="2" max="2" width="38.00390625" style="1" customWidth="1"/>
    <col min="3" max="3" width="7.7109375" style="1" customWidth="1"/>
    <col min="4" max="4" width="8.140625" style="1" customWidth="1"/>
    <col min="5" max="5" width="10.140625" style="1" customWidth="1"/>
    <col min="6" max="6" width="11.00390625" style="1" customWidth="1"/>
    <col min="7" max="7" width="11.8515625" style="1" customWidth="1"/>
    <col min="8" max="8" width="17.57421875" style="1" customWidth="1"/>
    <col min="9" max="9" width="0.2890625" style="1" customWidth="1"/>
    <col min="10" max="16384" width="9.140625" style="1" customWidth="1"/>
  </cols>
  <sheetData>
    <row r="1" spans="1:8" ht="22.5">
      <c r="A1" s="4" t="s">
        <v>11</v>
      </c>
      <c r="B1" s="4" t="s">
        <v>305</v>
      </c>
      <c r="C1" s="4"/>
      <c r="D1" s="4"/>
      <c r="E1" s="4"/>
      <c r="F1" s="4"/>
      <c r="G1" s="4"/>
      <c r="H1" s="120" t="s">
        <v>302</v>
      </c>
    </row>
    <row r="2" spans="1:9" ht="23.25" thickBot="1">
      <c r="A2" s="5" t="s">
        <v>9</v>
      </c>
      <c r="B2" s="5" t="s">
        <v>27</v>
      </c>
      <c r="C2" s="5"/>
      <c r="D2" s="5"/>
      <c r="E2" s="5"/>
      <c r="F2" s="5"/>
      <c r="G2" s="5"/>
      <c r="H2" s="5"/>
      <c r="I2" s="2"/>
    </row>
    <row r="3" spans="1:9" ht="22.5">
      <c r="A3" s="6" t="s">
        <v>0</v>
      </c>
      <c r="B3" s="7" t="s">
        <v>2</v>
      </c>
      <c r="C3" s="7" t="s">
        <v>4</v>
      </c>
      <c r="D3" s="7" t="s">
        <v>3</v>
      </c>
      <c r="E3" s="122" t="s">
        <v>5</v>
      </c>
      <c r="F3" s="122"/>
      <c r="G3" s="122"/>
      <c r="H3" s="8" t="s">
        <v>17</v>
      </c>
      <c r="I3" s="2"/>
    </row>
    <row r="4" spans="1:9" ht="22.5">
      <c r="A4" s="37" t="s">
        <v>1</v>
      </c>
      <c r="B4" s="38"/>
      <c r="C4" s="38"/>
      <c r="D4" s="38"/>
      <c r="E4" s="39" t="s">
        <v>6</v>
      </c>
      <c r="F4" s="39" t="s">
        <v>7</v>
      </c>
      <c r="G4" s="39" t="s">
        <v>8</v>
      </c>
      <c r="H4" s="40"/>
      <c r="I4" s="2"/>
    </row>
    <row r="5" spans="1:9" ht="27.75" customHeight="1">
      <c r="A5" s="27"/>
      <c r="B5" s="35" t="s">
        <v>138</v>
      </c>
      <c r="C5" s="23"/>
      <c r="D5" s="24"/>
      <c r="E5" s="25"/>
      <c r="F5" s="25"/>
      <c r="G5" s="25"/>
      <c r="H5" s="26"/>
      <c r="I5" s="2"/>
    </row>
    <row r="6" spans="1:9" ht="24" customHeight="1">
      <c r="A6" s="9">
        <v>1</v>
      </c>
      <c r="B6" s="10" t="s">
        <v>139</v>
      </c>
      <c r="C6" s="11">
        <v>275</v>
      </c>
      <c r="D6" s="11" t="s">
        <v>18</v>
      </c>
      <c r="E6" s="11">
        <v>0</v>
      </c>
      <c r="F6" s="11">
        <v>50</v>
      </c>
      <c r="G6" s="12">
        <f aca="true" t="shared" si="0" ref="G6:G12">SUM(E6+F6)</f>
        <v>50</v>
      </c>
      <c r="H6" s="13">
        <f aca="true" t="shared" si="1" ref="H6:H12">SUM(F6*C6)</f>
        <v>13750</v>
      </c>
      <c r="I6" s="2"/>
    </row>
    <row r="7" spans="1:9" ht="24" customHeight="1">
      <c r="A7" s="9">
        <v>2</v>
      </c>
      <c r="B7" s="10" t="s">
        <v>40</v>
      </c>
      <c r="C7" s="11">
        <v>57</v>
      </c>
      <c r="D7" s="11" t="s">
        <v>12</v>
      </c>
      <c r="E7" s="11">
        <v>0</v>
      </c>
      <c r="F7" s="11">
        <v>50</v>
      </c>
      <c r="G7" s="12">
        <f t="shared" si="0"/>
        <v>50</v>
      </c>
      <c r="H7" s="13">
        <f t="shared" si="1"/>
        <v>2850</v>
      </c>
      <c r="I7" s="2"/>
    </row>
    <row r="8" spans="1:9" ht="24" customHeight="1">
      <c r="A8" s="9">
        <v>3</v>
      </c>
      <c r="B8" s="10" t="s">
        <v>59</v>
      </c>
      <c r="C8" s="11">
        <v>117</v>
      </c>
      <c r="D8" s="14" t="s">
        <v>18</v>
      </c>
      <c r="E8" s="11">
        <v>0</v>
      </c>
      <c r="F8" s="12">
        <v>40</v>
      </c>
      <c r="G8" s="12">
        <f t="shared" si="0"/>
        <v>40</v>
      </c>
      <c r="H8" s="13">
        <f t="shared" si="1"/>
        <v>4680</v>
      </c>
      <c r="I8" s="2"/>
    </row>
    <row r="9" spans="1:9" ht="24" customHeight="1">
      <c r="A9" s="9">
        <v>4</v>
      </c>
      <c r="B9" s="10" t="s">
        <v>140</v>
      </c>
      <c r="C9" s="11">
        <v>20</v>
      </c>
      <c r="D9" s="14" t="s">
        <v>12</v>
      </c>
      <c r="E9" s="11">
        <v>0</v>
      </c>
      <c r="F9" s="12">
        <v>50</v>
      </c>
      <c r="G9" s="12">
        <f t="shared" si="0"/>
        <v>50</v>
      </c>
      <c r="H9" s="13">
        <f t="shared" si="1"/>
        <v>1000</v>
      </c>
      <c r="I9" s="2"/>
    </row>
    <row r="10" spans="1:9" ht="24" customHeight="1">
      <c r="A10" s="9">
        <v>5</v>
      </c>
      <c r="B10" s="15" t="s">
        <v>56</v>
      </c>
      <c r="C10" s="11">
        <v>18</v>
      </c>
      <c r="D10" s="14" t="s">
        <v>12</v>
      </c>
      <c r="E10" s="11">
        <v>0</v>
      </c>
      <c r="F10" s="12">
        <v>150</v>
      </c>
      <c r="G10" s="12">
        <f t="shared" si="0"/>
        <v>150</v>
      </c>
      <c r="H10" s="13">
        <f t="shared" si="1"/>
        <v>2700</v>
      </c>
      <c r="I10" s="2"/>
    </row>
    <row r="11" spans="1:9" ht="24" customHeight="1">
      <c r="A11" s="9">
        <v>6</v>
      </c>
      <c r="B11" s="15" t="s">
        <v>57</v>
      </c>
      <c r="C11" s="11">
        <v>26</v>
      </c>
      <c r="D11" s="14" t="s">
        <v>12</v>
      </c>
      <c r="E11" s="11">
        <v>0</v>
      </c>
      <c r="F11" s="12">
        <v>150</v>
      </c>
      <c r="G11" s="12">
        <f t="shared" si="0"/>
        <v>150</v>
      </c>
      <c r="H11" s="13">
        <f t="shared" si="1"/>
        <v>3900</v>
      </c>
      <c r="I11" s="2"/>
    </row>
    <row r="12" spans="1:9" ht="24" customHeight="1">
      <c r="A12" s="9">
        <v>7</v>
      </c>
      <c r="B12" s="15" t="s">
        <v>141</v>
      </c>
      <c r="C12" s="11">
        <v>47</v>
      </c>
      <c r="D12" s="14" t="s">
        <v>12</v>
      </c>
      <c r="E12" s="11">
        <v>0</v>
      </c>
      <c r="F12" s="12">
        <v>50</v>
      </c>
      <c r="G12" s="12">
        <f t="shared" si="0"/>
        <v>50</v>
      </c>
      <c r="H12" s="13">
        <f t="shared" si="1"/>
        <v>2350</v>
      </c>
      <c r="I12" s="2"/>
    </row>
    <row r="13" spans="1:9" ht="24" customHeight="1">
      <c r="A13" s="9">
        <v>8</v>
      </c>
      <c r="B13" s="10" t="s">
        <v>142</v>
      </c>
      <c r="C13" s="11">
        <v>332</v>
      </c>
      <c r="D13" s="14" t="s">
        <v>18</v>
      </c>
      <c r="E13" s="11">
        <v>0</v>
      </c>
      <c r="F13" s="12">
        <v>25</v>
      </c>
      <c r="G13" s="12">
        <f aca="true" t="shared" si="2" ref="G13:G24">SUM(E13+F13)</f>
        <v>25</v>
      </c>
      <c r="H13" s="13">
        <f>SUM(F13*C13)</f>
        <v>8300</v>
      </c>
      <c r="I13" s="2"/>
    </row>
    <row r="14" spans="1:9" ht="24" customHeight="1">
      <c r="A14" s="9">
        <v>9</v>
      </c>
      <c r="B14" s="15" t="s">
        <v>143</v>
      </c>
      <c r="C14" s="11">
        <v>9</v>
      </c>
      <c r="D14" s="14" t="s">
        <v>10</v>
      </c>
      <c r="E14" s="11">
        <v>0</v>
      </c>
      <c r="F14" s="12">
        <v>1000</v>
      </c>
      <c r="G14" s="12">
        <f t="shared" si="2"/>
        <v>1000</v>
      </c>
      <c r="H14" s="13">
        <f>SUM(F14*C14)</f>
        <v>9000</v>
      </c>
      <c r="I14" s="2"/>
    </row>
    <row r="15" spans="1:9" ht="24" customHeight="1">
      <c r="A15" s="9">
        <v>10</v>
      </c>
      <c r="B15" s="15" t="s">
        <v>144</v>
      </c>
      <c r="C15" s="11">
        <v>19</v>
      </c>
      <c r="D15" s="14" t="s">
        <v>10</v>
      </c>
      <c r="E15" s="11">
        <v>0</v>
      </c>
      <c r="F15" s="12">
        <v>35</v>
      </c>
      <c r="G15" s="12">
        <f t="shared" si="2"/>
        <v>35</v>
      </c>
      <c r="H15" s="13">
        <f>SUM(F15*C15)</f>
        <v>665</v>
      </c>
      <c r="I15" s="2"/>
    </row>
    <row r="16" spans="1:9" ht="24" customHeight="1">
      <c r="A16" s="9">
        <v>11</v>
      </c>
      <c r="B16" s="10" t="s">
        <v>145</v>
      </c>
      <c r="C16" s="11">
        <v>3</v>
      </c>
      <c r="D16" s="14" t="s">
        <v>12</v>
      </c>
      <c r="E16" s="11">
        <v>0</v>
      </c>
      <c r="F16" s="12">
        <v>200</v>
      </c>
      <c r="G16" s="12">
        <f t="shared" si="2"/>
        <v>200</v>
      </c>
      <c r="H16" s="13">
        <f>SUM(F16*C16)</f>
        <v>600</v>
      </c>
      <c r="I16" s="2"/>
    </row>
    <row r="17" spans="1:9" ht="24" customHeight="1">
      <c r="A17" s="9">
        <v>12</v>
      </c>
      <c r="B17" s="10" t="s">
        <v>146</v>
      </c>
      <c r="C17" s="11">
        <v>10</v>
      </c>
      <c r="D17" s="14" t="s">
        <v>12</v>
      </c>
      <c r="E17" s="11">
        <v>0</v>
      </c>
      <c r="F17" s="12">
        <v>100</v>
      </c>
      <c r="G17" s="12">
        <f t="shared" si="2"/>
        <v>100</v>
      </c>
      <c r="H17" s="13">
        <f>SUM(F17*C17)</f>
        <v>1000</v>
      </c>
      <c r="I17" s="2"/>
    </row>
    <row r="18" spans="1:9" ht="24" customHeight="1">
      <c r="A18" s="9">
        <v>13</v>
      </c>
      <c r="B18" s="10" t="s">
        <v>29</v>
      </c>
      <c r="C18" s="11">
        <v>332</v>
      </c>
      <c r="D18" s="14" t="s">
        <v>18</v>
      </c>
      <c r="E18" s="17">
        <v>491.42</v>
      </c>
      <c r="F18" s="12">
        <v>222</v>
      </c>
      <c r="G18" s="17">
        <f t="shared" si="2"/>
        <v>713.4200000000001</v>
      </c>
      <c r="H18" s="31">
        <f>SUM(G18*C18)</f>
        <v>236855.44000000003</v>
      </c>
      <c r="I18" s="2"/>
    </row>
    <row r="19" spans="1:9" ht="24" customHeight="1">
      <c r="A19" s="9">
        <v>14</v>
      </c>
      <c r="B19" s="10" t="s">
        <v>31</v>
      </c>
      <c r="C19" s="11">
        <v>332</v>
      </c>
      <c r="D19" s="14" t="s">
        <v>18</v>
      </c>
      <c r="E19" s="17">
        <v>287.85</v>
      </c>
      <c r="F19" s="12">
        <v>75</v>
      </c>
      <c r="G19" s="17">
        <f t="shared" si="2"/>
        <v>362.85</v>
      </c>
      <c r="H19" s="31">
        <f aca="true" t="shared" si="3" ref="H19:H28">SUM(G19*C19)</f>
        <v>120466.20000000001</v>
      </c>
      <c r="I19" s="2"/>
    </row>
    <row r="20" spans="1:9" ht="24" customHeight="1">
      <c r="A20" s="9">
        <v>15</v>
      </c>
      <c r="B20" s="16" t="s">
        <v>30</v>
      </c>
      <c r="C20" s="11">
        <v>122</v>
      </c>
      <c r="D20" s="14" t="s">
        <v>12</v>
      </c>
      <c r="E20" s="17">
        <v>277.59</v>
      </c>
      <c r="F20" s="12">
        <v>89</v>
      </c>
      <c r="G20" s="17">
        <f t="shared" si="2"/>
        <v>366.59</v>
      </c>
      <c r="H20" s="31">
        <f t="shared" si="3"/>
        <v>44723.979999999996</v>
      </c>
      <c r="I20" s="2"/>
    </row>
    <row r="21" spans="1:9" ht="24" customHeight="1">
      <c r="A21" s="9">
        <v>16</v>
      </c>
      <c r="B21" s="16" t="s">
        <v>148</v>
      </c>
      <c r="C21" s="11">
        <v>233</v>
      </c>
      <c r="D21" s="14" t="s">
        <v>18</v>
      </c>
      <c r="E21" s="17">
        <v>56.74</v>
      </c>
      <c r="F21" s="12">
        <v>82</v>
      </c>
      <c r="G21" s="17">
        <f t="shared" si="2"/>
        <v>138.74</v>
      </c>
      <c r="H21" s="31">
        <f t="shared" si="3"/>
        <v>32326.420000000002</v>
      </c>
      <c r="I21" s="2"/>
    </row>
    <row r="22" spans="1:9" ht="24" customHeight="1">
      <c r="A22" s="9">
        <v>17</v>
      </c>
      <c r="B22" s="16" t="s">
        <v>149</v>
      </c>
      <c r="C22" s="11">
        <v>63</v>
      </c>
      <c r="D22" s="14" t="s">
        <v>15</v>
      </c>
      <c r="E22" s="17">
        <v>115.16</v>
      </c>
      <c r="F22" s="12">
        <v>44</v>
      </c>
      <c r="G22" s="17">
        <f t="shared" si="2"/>
        <v>159.16</v>
      </c>
      <c r="H22" s="31">
        <f t="shared" si="3"/>
        <v>10027.08</v>
      </c>
      <c r="I22" s="2"/>
    </row>
    <row r="23" spans="1:9" ht="24" customHeight="1">
      <c r="A23" s="9">
        <v>18</v>
      </c>
      <c r="B23" s="10" t="s">
        <v>32</v>
      </c>
      <c r="C23" s="11">
        <v>167</v>
      </c>
      <c r="D23" s="14" t="s">
        <v>15</v>
      </c>
      <c r="E23" s="12" t="s">
        <v>13</v>
      </c>
      <c r="F23" s="12" t="s">
        <v>13</v>
      </c>
      <c r="G23" s="12">
        <v>150</v>
      </c>
      <c r="H23" s="13">
        <f>SUM(G23*C23)</f>
        <v>25050</v>
      </c>
      <c r="I23" s="2"/>
    </row>
    <row r="24" spans="1:9" ht="24" customHeight="1">
      <c r="A24" s="9">
        <v>19</v>
      </c>
      <c r="B24" s="10" t="s">
        <v>147</v>
      </c>
      <c r="C24" s="11">
        <v>68</v>
      </c>
      <c r="D24" s="14" t="s">
        <v>15</v>
      </c>
      <c r="E24" s="12">
        <v>76</v>
      </c>
      <c r="F24" s="12">
        <v>45</v>
      </c>
      <c r="G24" s="12">
        <f t="shared" si="2"/>
        <v>121</v>
      </c>
      <c r="H24" s="13">
        <f t="shared" si="3"/>
        <v>8228</v>
      </c>
      <c r="I24" s="2"/>
    </row>
    <row r="25" spans="1:9" ht="24" customHeight="1">
      <c r="A25" s="9">
        <v>20</v>
      </c>
      <c r="B25" s="10" t="s">
        <v>54</v>
      </c>
      <c r="C25" s="11">
        <v>167</v>
      </c>
      <c r="D25" s="14" t="s">
        <v>15</v>
      </c>
      <c r="E25" s="12">
        <v>180</v>
      </c>
      <c r="F25" s="12">
        <v>60</v>
      </c>
      <c r="G25" s="12">
        <f>SUM(E25+F25)</f>
        <v>240</v>
      </c>
      <c r="H25" s="13">
        <f t="shared" si="3"/>
        <v>40080</v>
      </c>
      <c r="I25" s="2"/>
    </row>
    <row r="26" spans="1:9" ht="24" customHeight="1">
      <c r="A26" s="9">
        <v>21</v>
      </c>
      <c r="B26" s="10" t="s">
        <v>55</v>
      </c>
      <c r="C26" s="11">
        <v>131</v>
      </c>
      <c r="D26" s="14" t="s">
        <v>15</v>
      </c>
      <c r="E26" s="12">
        <v>210</v>
      </c>
      <c r="F26" s="12">
        <v>60</v>
      </c>
      <c r="G26" s="12">
        <f>SUM(E26+F26)</f>
        <v>270</v>
      </c>
      <c r="H26" s="13">
        <f t="shared" si="3"/>
        <v>35370</v>
      </c>
      <c r="I26" s="2"/>
    </row>
    <row r="27" spans="1:9" ht="24" customHeight="1">
      <c r="A27" s="9">
        <v>22</v>
      </c>
      <c r="B27" s="10" t="s">
        <v>44</v>
      </c>
      <c r="C27" s="11">
        <v>108</v>
      </c>
      <c r="D27" s="14" t="s">
        <v>12</v>
      </c>
      <c r="E27" s="12">
        <v>0</v>
      </c>
      <c r="F27" s="12">
        <v>10</v>
      </c>
      <c r="G27" s="12">
        <f>SUM(E27+F27)</f>
        <v>10</v>
      </c>
      <c r="H27" s="13">
        <f t="shared" si="3"/>
        <v>1080</v>
      </c>
      <c r="I27" s="2"/>
    </row>
    <row r="28" spans="1:9" ht="24" customHeight="1">
      <c r="A28" s="9">
        <v>23</v>
      </c>
      <c r="B28" s="10" t="s">
        <v>35</v>
      </c>
      <c r="C28" s="11">
        <v>556</v>
      </c>
      <c r="D28" s="14" t="s">
        <v>12</v>
      </c>
      <c r="E28" s="12">
        <v>75</v>
      </c>
      <c r="F28" s="12">
        <v>28</v>
      </c>
      <c r="G28" s="12">
        <f>SUM(E28+F28)</f>
        <v>103</v>
      </c>
      <c r="H28" s="13">
        <f t="shared" si="3"/>
        <v>57268</v>
      </c>
      <c r="I28" s="2"/>
    </row>
    <row r="29" spans="1:9" ht="24" customHeight="1">
      <c r="A29" s="9">
        <v>24</v>
      </c>
      <c r="B29" s="10" t="s">
        <v>150</v>
      </c>
      <c r="C29" s="11">
        <v>2</v>
      </c>
      <c r="D29" s="14" t="s">
        <v>10</v>
      </c>
      <c r="E29" s="17" t="s">
        <v>13</v>
      </c>
      <c r="F29" s="17" t="s">
        <v>13</v>
      </c>
      <c r="G29" s="12">
        <v>26189</v>
      </c>
      <c r="H29" s="13">
        <f>SUM(G29*C29)</f>
        <v>52378</v>
      </c>
      <c r="I29" s="2"/>
    </row>
    <row r="30" spans="1:9" ht="24" customHeight="1">
      <c r="A30" s="9">
        <v>25</v>
      </c>
      <c r="B30" s="10" t="s">
        <v>151</v>
      </c>
      <c r="C30" s="11">
        <v>1</v>
      </c>
      <c r="D30" s="14" t="s">
        <v>10</v>
      </c>
      <c r="E30" s="17" t="s">
        <v>13</v>
      </c>
      <c r="F30" s="17" t="s">
        <v>13</v>
      </c>
      <c r="G30" s="12">
        <v>29827</v>
      </c>
      <c r="H30" s="13">
        <f>SUM(G30*C30)</f>
        <v>29827</v>
      </c>
      <c r="I30" s="2"/>
    </row>
    <row r="31" spans="1:9" ht="24" customHeight="1">
      <c r="A31" s="9">
        <v>26</v>
      </c>
      <c r="B31" s="10" t="s">
        <v>152</v>
      </c>
      <c r="C31" s="11">
        <v>1</v>
      </c>
      <c r="D31" s="14" t="s">
        <v>10</v>
      </c>
      <c r="E31" s="17" t="s">
        <v>13</v>
      </c>
      <c r="F31" s="17" t="s">
        <v>13</v>
      </c>
      <c r="G31" s="12">
        <v>21021</v>
      </c>
      <c r="H31" s="13">
        <f aca="true" t="shared" si="4" ref="H31:H38">SUM(G31*C31)</f>
        <v>21021</v>
      </c>
      <c r="I31" s="2"/>
    </row>
    <row r="32" spans="1:9" ht="24" customHeight="1">
      <c r="A32" s="9">
        <v>27</v>
      </c>
      <c r="B32" s="10" t="s">
        <v>153</v>
      </c>
      <c r="C32" s="11">
        <v>1</v>
      </c>
      <c r="D32" s="14" t="s">
        <v>10</v>
      </c>
      <c r="E32" s="17" t="s">
        <v>13</v>
      </c>
      <c r="F32" s="17" t="s">
        <v>13</v>
      </c>
      <c r="G32" s="12">
        <v>8115</v>
      </c>
      <c r="H32" s="13">
        <f t="shared" si="4"/>
        <v>8115</v>
      </c>
      <c r="I32" s="2"/>
    </row>
    <row r="33" spans="1:9" ht="24" customHeight="1">
      <c r="A33" s="9">
        <v>28</v>
      </c>
      <c r="B33" s="10" t="s">
        <v>154</v>
      </c>
      <c r="C33" s="11">
        <v>2</v>
      </c>
      <c r="D33" s="14" t="s">
        <v>10</v>
      </c>
      <c r="E33" s="17" t="s">
        <v>13</v>
      </c>
      <c r="F33" s="17" t="s">
        <v>13</v>
      </c>
      <c r="G33" s="12">
        <v>15277</v>
      </c>
      <c r="H33" s="13">
        <f t="shared" si="4"/>
        <v>30554</v>
      </c>
      <c r="I33" s="2"/>
    </row>
    <row r="34" spans="1:9" ht="24" customHeight="1">
      <c r="A34" s="9">
        <v>29</v>
      </c>
      <c r="B34" s="10" t="s">
        <v>155</v>
      </c>
      <c r="C34" s="11">
        <v>1</v>
      </c>
      <c r="D34" s="14" t="s">
        <v>10</v>
      </c>
      <c r="E34" s="17" t="s">
        <v>13</v>
      </c>
      <c r="F34" s="17" t="s">
        <v>13</v>
      </c>
      <c r="G34" s="12">
        <v>11286</v>
      </c>
      <c r="H34" s="13">
        <f t="shared" si="4"/>
        <v>11286</v>
      </c>
      <c r="I34" s="2"/>
    </row>
    <row r="35" spans="1:9" ht="24" customHeight="1">
      <c r="A35" s="9">
        <v>30</v>
      </c>
      <c r="B35" s="10" t="s">
        <v>156</v>
      </c>
      <c r="C35" s="11">
        <v>2</v>
      </c>
      <c r="D35" s="14" t="s">
        <v>10</v>
      </c>
      <c r="E35" s="17" t="s">
        <v>13</v>
      </c>
      <c r="F35" s="17" t="s">
        <v>13</v>
      </c>
      <c r="G35" s="12">
        <v>27090</v>
      </c>
      <c r="H35" s="13">
        <f t="shared" si="4"/>
        <v>54180</v>
      </c>
      <c r="I35" s="2"/>
    </row>
    <row r="36" spans="1:9" ht="24" customHeight="1">
      <c r="A36" s="9">
        <v>31</v>
      </c>
      <c r="B36" s="10" t="s">
        <v>157</v>
      </c>
      <c r="C36" s="11">
        <v>1</v>
      </c>
      <c r="D36" s="14" t="s">
        <v>10</v>
      </c>
      <c r="E36" s="17" t="s">
        <v>13</v>
      </c>
      <c r="F36" s="17" t="s">
        <v>13</v>
      </c>
      <c r="G36" s="12">
        <v>30853</v>
      </c>
      <c r="H36" s="13">
        <f t="shared" si="4"/>
        <v>30853</v>
      </c>
      <c r="I36" s="2"/>
    </row>
    <row r="37" spans="1:9" ht="24" customHeight="1">
      <c r="A37" s="9">
        <v>32</v>
      </c>
      <c r="B37" s="18" t="s">
        <v>158</v>
      </c>
      <c r="C37" s="11">
        <v>1</v>
      </c>
      <c r="D37" s="14" t="s">
        <v>10</v>
      </c>
      <c r="E37" s="17" t="s">
        <v>13</v>
      </c>
      <c r="F37" s="17" t="s">
        <v>13</v>
      </c>
      <c r="G37" s="12">
        <v>14297</v>
      </c>
      <c r="H37" s="13">
        <f t="shared" si="4"/>
        <v>14297</v>
      </c>
      <c r="I37" s="2"/>
    </row>
    <row r="38" spans="1:9" ht="24" customHeight="1">
      <c r="A38" s="9">
        <v>33</v>
      </c>
      <c r="B38" s="18" t="s">
        <v>159</v>
      </c>
      <c r="C38" s="11">
        <v>1</v>
      </c>
      <c r="D38" s="14" t="s">
        <v>10</v>
      </c>
      <c r="E38" s="17" t="s">
        <v>13</v>
      </c>
      <c r="F38" s="17" t="s">
        <v>13</v>
      </c>
      <c r="G38" s="12">
        <v>4602</v>
      </c>
      <c r="H38" s="13">
        <f t="shared" si="4"/>
        <v>4602</v>
      </c>
      <c r="I38" s="2"/>
    </row>
    <row r="39" spans="1:9" ht="24" customHeight="1">
      <c r="A39" s="9">
        <v>34</v>
      </c>
      <c r="B39" s="10" t="s">
        <v>160</v>
      </c>
      <c r="C39" s="11">
        <v>1</v>
      </c>
      <c r="D39" s="14" t="s">
        <v>10</v>
      </c>
      <c r="E39" s="17" t="s">
        <v>13</v>
      </c>
      <c r="F39" s="17" t="s">
        <v>13</v>
      </c>
      <c r="G39" s="12">
        <v>1840</v>
      </c>
      <c r="H39" s="13">
        <f aca="true" t="shared" si="5" ref="H39:H47">SUM(C39*G39)</f>
        <v>1840</v>
      </c>
      <c r="I39" s="2"/>
    </row>
    <row r="40" spans="1:9" ht="24" customHeight="1">
      <c r="A40" s="9">
        <v>35</v>
      </c>
      <c r="B40" s="10" t="s">
        <v>161</v>
      </c>
      <c r="C40" s="11">
        <v>1</v>
      </c>
      <c r="D40" s="14" t="s">
        <v>10</v>
      </c>
      <c r="E40" s="17" t="s">
        <v>13</v>
      </c>
      <c r="F40" s="17" t="s">
        <v>13</v>
      </c>
      <c r="G40" s="12">
        <v>3201</v>
      </c>
      <c r="H40" s="13">
        <f t="shared" si="5"/>
        <v>3201</v>
      </c>
      <c r="I40" s="2"/>
    </row>
    <row r="41" spans="1:9" ht="24" customHeight="1">
      <c r="A41" s="9">
        <v>36</v>
      </c>
      <c r="B41" s="10" t="s">
        <v>186</v>
      </c>
      <c r="C41" s="11">
        <v>1</v>
      </c>
      <c r="D41" s="14" t="s">
        <v>10</v>
      </c>
      <c r="E41" s="17" t="s">
        <v>13</v>
      </c>
      <c r="F41" s="17" t="s">
        <v>13</v>
      </c>
      <c r="G41" s="12">
        <v>385000</v>
      </c>
      <c r="H41" s="13">
        <f t="shared" si="5"/>
        <v>385000</v>
      </c>
      <c r="I41" s="2"/>
    </row>
    <row r="42" spans="1:9" ht="24" customHeight="1" thickBot="1">
      <c r="A42" s="48">
        <v>37</v>
      </c>
      <c r="B42" s="105" t="s">
        <v>241</v>
      </c>
      <c r="C42" s="106">
        <v>1</v>
      </c>
      <c r="D42" s="51" t="s">
        <v>10</v>
      </c>
      <c r="E42" s="55">
        <v>7250</v>
      </c>
      <c r="F42" s="55">
        <v>1500</v>
      </c>
      <c r="G42" s="52">
        <f aca="true" t="shared" si="6" ref="G42:G47">SUM(F42+E42)</f>
        <v>8750</v>
      </c>
      <c r="H42" s="53">
        <f t="shared" si="5"/>
        <v>8750</v>
      </c>
      <c r="I42" s="2"/>
    </row>
    <row r="43" spans="1:9" ht="24" customHeight="1">
      <c r="A43" s="46">
        <v>38</v>
      </c>
      <c r="B43" s="104" t="s">
        <v>242</v>
      </c>
      <c r="C43" s="23">
        <v>1</v>
      </c>
      <c r="D43" s="24" t="s">
        <v>10</v>
      </c>
      <c r="E43" s="54">
        <v>6400</v>
      </c>
      <c r="F43" s="54">
        <v>1000</v>
      </c>
      <c r="G43" s="25">
        <f t="shared" si="6"/>
        <v>7400</v>
      </c>
      <c r="H43" s="26">
        <f t="shared" si="5"/>
        <v>7400</v>
      </c>
      <c r="I43" s="2"/>
    </row>
    <row r="44" spans="1:9" ht="24" customHeight="1">
      <c r="A44" s="9">
        <v>39</v>
      </c>
      <c r="B44" s="10" t="s">
        <v>243</v>
      </c>
      <c r="C44" s="11">
        <v>3</v>
      </c>
      <c r="D44" s="14" t="s">
        <v>216</v>
      </c>
      <c r="E44" s="17">
        <v>110</v>
      </c>
      <c r="F44" s="17">
        <v>0</v>
      </c>
      <c r="G44" s="12">
        <f t="shared" si="6"/>
        <v>110</v>
      </c>
      <c r="H44" s="13">
        <f t="shared" si="5"/>
        <v>330</v>
      </c>
      <c r="I44" s="2"/>
    </row>
    <row r="45" spans="1:9" ht="24" customHeight="1">
      <c r="A45" s="46">
        <v>40</v>
      </c>
      <c r="B45" s="47" t="s">
        <v>244</v>
      </c>
      <c r="C45" s="23">
        <v>24</v>
      </c>
      <c r="D45" s="24" t="s">
        <v>216</v>
      </c>
      <c r="E45" s="54">
        <v>110</v>
      </c>
      <c r="F45" s="54">
        <v>0</v>
      </c>
      <c r="G45" s="25">
        <f t="shared" si="6"/>
        <v>110</v>
      </c>
      <c r="H45" s="26">
        <f t="shared" si="5"/>
        <v>2640</v>
      </c>
      <c r="I45" s="2"/>
    </row>
    <row r="46" spans="1:9" ht="24" customHeight="1">
      <c r="A46" s="9">
        <v>41</v>
      </c>
      <c r="B46" s="10" t="s">
        <v>245</v>
      </c>
      <c r="C46" s="11">
        <v>1</v>
      </c>
      <c r="D46" s="14" t="s">
        <v>216</v>
      </c>
      <c r="E46" s="17">
        <v>1360</v>
      </c>
      <c r="F46" s="17">
        <v>0</v>
      </c>
      <c r="G46" s="12">
        <f t="shared" si="6"/>
        <v>1360</v>
      </c>
      <c r="H46" s="13">
        <f t="shared" si="5"/>
        <v>1360</v>
      </c>
      <c r="I46" s="2"/>
    </row>
    <row r="47" spans="1:9" ht="24" customHeight="1">
      <c r="A47" s="9">
        <v>42</v>
      </c>
      <c r="B47" s="10" t="s">
        <v>246</v>
      </c>
      <c r="C47" s="11">
        <v>1</v>
      </c>
      <c r="D47" s="14" t="s">
        <v>216</v>
      </c>
      <c r="E47" s="17">
        <v>3510</v>
      </c>
      <c r="F47" s="17">
        <v>0</v>
      </c>
      <c r="G47" s="12">
        <f t="shared" si="6"/>
        <v>3510</v>
      </c>
      <c r="H47" s="13">
        <f t="shared" si="5"/>
        <v>3510</v>
      </c>
      <c r="I47" s="2"/>
    </row>
    <row r="48" spans="1:9" ht="24" customHeight="1">
      <c r="A48" s="9">
        <v>43</v>
      </c>
      <c r="B48" s="89" t="s">
        <v>247</v>
      </c>
      <c r="C48" s="11">
        <v>27</v>
      </c>
      <c r="D48" s="14" t="s">
        <v>10</v>
      </c>
      <c r="E48" s="12">
        <v>2498</v>
      </c>
      <c r="F48" s="12">
        <v>150</v>
      </c>
      <c r="G48" s="12">
        <f>SUM(F48+E48)</f>
        <v>2648</v>
      </c>
      <c r="H48" s="13">
        <f>SUM(C48*G48)</f>
        <v>71496</v>
      </c>
      <c r="I48" s="2"/>
    </row>
    <row r="49" spans="1:9" ht="24" customHeight="1">
      <c r="A49" s="9">
        <v>44</v>
      </c>
      <c r="B49" s="89" t="s">
        <v>248</v>
      </c>
      <c r="C49" s="11">
        <v>6</v>
      </c>
      <c r="D49" s="14" t="s">
        <v>10</v>
      </c>
      <c r="E49" s="12">
        <v>1810</v>
      </c>
      <c r="F49" s="12">
        <v>135</v>
      </c>
      <c r="G49" s="12">
        <f>SUM(F49+E49)</f>
        <v>1945</v>
      </c>
      <c r="H49" s="13">
        <f>SUM(C49*G49)</f>
        <v>11670</v>
      </c>
      <c r="I49" s="2"/>
    </row>
    <row r="50" spans="1:9" ht="24" customHeight="1">
      <c r="A50" s="9">
        <v>45</v>
      </c>
      <c r="B50" s="88" t="s">
        <v>249</v>
      </c>
      <c r="C50" s="11">
        <v>101</v>
      </c>
      <c r="D50" s="14" t="s">
        <v>10</v>
      </c>
      <c r="E50" s="17">
        <v>494.1</v>
      </c>
      <c r="F50" s="12">
        <v>115</v>
      </c>
      <c r="G50" s="12">
        <f aca="true" t="shared" si="7" ref="G50:G64">SUM(F50+E50)</f>
        <v>609.1</v>
      </c>
      <c r="H50" s="31">
        <f aca="true" t="shared" si="8" ref="H50:H64">SUM(C50*G50)</f>
        <v>61519.100000000006</v>
      </c>
      <c r="I50" s="2"/>
    </row>
    <row r="51" spans="1:9" ht="24" customHeight="1">
      <c r="A51" s="9">
        <v>46</v>
      </c>
      <c r="B51" s="10" t="s">
        <v>213</v>
      </c>
      <c r="C51" s="11">
        <v>21</v>
      </c>
      <c r="D51" s="14" t="s">
        <v>10</v>
      </c>
      <c r="E51" s="12">
        <v>52</v>
      </c>
      <c r="F51" s="12">
        <v>80</v>
      </c>
      <c r="G51" s="12">
        <f t="shared" si="7"/>
        <v>132</v>
      </c>
      <c r="H51" s="13">
        <f t="shared" si="8"/>
        <v>2772</v>
      </c>
      <c r="I51" s="2"/>
    </row>
    <row r="52" spans="1:9" ht="24" customHeight="1">
      <c r="A52" s="9">
        <v>47</v>
      </c>
      <c r="B52" s="10" t="s">
        <v>239</v>
      </c>
      <c r="C52" s="11">
        <v>17</v>
      </c>
      <c r="D52" s="14" t="s">
        <v>10</v>
      </c>
      <c r="E52" s="12">
        <v>0</v>
      </c>
      <c r="F52" s="12">
        <v>4000</v>
      </c>
      <c r="G52" s="12">
        <f t="shared" si="7"/>
        <v>4000</v>
      </c>
      <c r="H52" s="13">
        <f t="shared" si="8"/>
        <v>68000</v>
      </c>
      <c r="I52" s="2"/>
    </row>
    <row r="53" spans="1:9" ht="24" customHeight="1">
      <c r="A53" s="9">
        <v>48</v>
      </c>
      <c r="B53" s="10" t="s">
        <v>214</v>
      </c>
      <c r="C53" s="11">
        <v>16</v>
      </c>
      <c r="D53" s="14" t="s">
        <v>10</v>
      </c>
      <c r="E53" s="12">
        <v>130</v>
      </c>
      <c r="F53" s="12">
        <v>90</v>
      </c>
      <c r="G53" s="12">
        <f t="shared" si="7"/>
        <v>220</v>
      </c>
      <c r="H53" s="13">
        <f t="shared" si="8"/>
        <v>3520</v>
      </c>
      <c r="I53" s="2"/>
    </row>
    <row r="54" spans="1:9" ht="24" customHeight="1">
      <c r="A54" s="46">
        <v>49</v>
      </c>
      <c r="B54" s="47" t="s">
        <v>215</v>
      </c>
      <c r="C54" s="23">
        <v>10</v>
      </c>
      <c r="D54" s="24" t="s">
        <v>10</v>
      </c>
      <c r="E54" s="25">
        <v>2300</v>
      </c>
      <c r="F54" s="25">
        <v>265</v>
      </c>
      <c r="G54" s="25">
        <f t="shared" si="7"/>
        <v>2565</v>
      </c>
      <c r="H54" s="26">
        <f t="shared" si="8"/>
        <v>25650</v>
      </c>
      <c r="I54" s="2"/>
    </row>
    <row r="55" spans="1:9" ht="24" customHeight="1">
      <c r="A55" s="46">
        <v>50</v>
      </c>
      <c r="B55" s="90" t="s">
        <v>250</v>
      </c>
      <c r="C55" s="23">
        <v>10</v>
      </c>
      <c r="D55" s="24" t="s">
        <v>10</v>
      </c>
      <c r="E55" s="25">
        <v>2800</v>
      </c>
      <c r="F55" s="25">
        <v>265</v>
      </c>
      <c r="G55" s="25">
        <f t="shared" si="7"/>
        <v>3065</v>
      </c>
      <c r="H55" s="26">
        <f t="shared" si="8"/>
        <v>30650</v>
      </c>
      <c r="I55" s="2"/>
    </row>
    <row r="56" spans="1:9" ht="24" customHeight="1">
      <c r="A56" s="46">
        <v>51</v>
      </c>
      <c r="B56" s="90" t="s">
        <v>251</v>
      </c>
      <c r="C56" s="91">
        <v>10</v>
      </c>
      <c r="D56" s="24" t="s">
        <v>19</v>
      </c>
      <c r="E56" s="25">
        <v>1800</v>
      </c>
      <c r="F56" s="25">
        <v>0</v>
      </c>
      <c r="G56" s="25">
        <f t="shared" si="7"/>
        <v>1800</v>
      </c>
      <c r="H56" s="26">
        <f t="shared" si="8"/>
        <v>18000</v>
      </c>
      <c r="I56" s="2"/>
    </row>
    <row r="57" spans="1:9" ht="24" customHeight="1">
      <c r="A57" s="9">
        <v>52</v>
      </c>
      <c r="B57" s="10" t="s">
        <v>254</v>
      </c>
      <c r="C57" s="109">
        <v>1521.5</v>
      </c>
      <c r="D57" s="14" t="s">
        <v>15</v>
      </c>
      <c r="E57" s="17">
        <v>8.15</v>
      </c>
      <c r="F57" s="12">
        <v>7</v>
      </c>
      <c r="G57" s="17">
        <f t="shared" si="7"/>
        <v>15.15</v>
      </c>
      <c r="H57" s="31">
        <f t="shared" si="8"/>
        <v>23050.725000000002</v>
      </c>
      <c r="I57" s="2"/>
    </row>
    <row r="58" spans="1:9" ht="24" customHeight="1">
      <c r="A58" s="9">
        <v>53</v>
      </c>
      <c r="B58" s="10" t="s">
        <v>253</v>
      </c>
      <c r="C58" s="11">
        <v>1044</v>
      </c>
      <c r="D58" s="14" t="s">
        <v>15</v>
      </c>
      <c r="E58" s="17">
        <v>12.29</v>
      </c>
      <c r="F58" s="12">
        <v>10</v>
      </c>
      <c r="G58" s="17">
        <f t="shared" si="7"/>
        <v>22.29</v>
      </c>
      <c r="H58" s="31">
        <f t="shared" si="8"/>
        <v>23270.76</v>
      </c>
      <c r="I58" s="2"/>
    </row>
    <row r="59" spans="1:9" ht="24" customHeight="1">
      <c r="A59" s="9">
        <v>54</v>
      </c>
      <c r="B59" s="10" t="s">
        <v>252</v>
      </c>
      <c r="C59" s="57">
        <v>22.5</v>
      </c>
      <c r="D59" s="14" t="s">
        <v>15</v>
      </c>
      <c r="E59" s="17">
        <v>20.23</v>
      </c>
      <c r="F59" s="12">
        <v>12</v>
      </c>
      <c r="G59" s="17">
        <f>SUM(F59+E59)</f>
        <v>32.230000000000004</v>
      </c>
      <c r="H59" s="31">
        <f>SUM(C59*G59)</f>
        <v>725.1750000000001</v>
      </c>
      <c r="I59" s="2"/>
    </row>
    <row r="60" spans="1:9" ht="24" customHeight="1">
      <c r="A60" s="9">
        <v>55</v>
      </c>
      <c r="B60" s="10" t="s">
        <v>255</v>
      </c>
      <c r="C60" s="11">
        <v>76</v>
      </c>
      <c r="D60" s="14" t="s">
        <v>15</v>
      </c>
      <c r="E60" s="17">
        <v>54.7</v>
      </c>
      <c r="F60" s="12">
        <v>20</v>
      </c>
      <c r="G60" s="17">
        <f>SUM(F60+E60)</f>
        <v>74.7</v>
      </c>
      <c r="H60" s="31">
        <f>SUM(C60*G60)</f>
        <v>5677.2</v>
      </c>
      <c r="I60" s="2"/>
    </row>
    <row r="61" spans="1:9" ht="24" customHeight="1">
      <c r="A61" s="9">
        <v>56</v>
      </c>
      <c r="B61" s="10" t="s">
        <v>256</v>
      </c>
      <c r="C61" s="11">
        <v>90</v>
      </c>
      <c r="D61" s="14" t="s">
        <v>15</v>
      </c>
      <c r="E61" s="17">
        <v>85</v>
      </c>
      <c r="F61" s="12">
        <v>25</v>
      </c>
      <c r="G61" s="17">
        <f>SUM(F61+E61)</f>
        <v>110</v>
      </c>
      <c r="H61" s="31">
        <f>SUM(C61*G61)</f>
        <v>9900</v>
      </c>
      <c r="I61" s="2"/>
    </row>
    <row r="62" spans="1:9" ht="24" customHeight="1">
      <c r="A62" s="9">
        <v>57</v>
      </c>
      <c r="B62" s="10" t="s">
        <v>257</v>
      </c>
      <c r="C62" s="57">
        <v>822.5</v>
      </c>
      <c r="D62" s="14" t="s">
        <v>15</v>
      </c>
      <c r="E62" s="17">
        <v>25.49</v>
      </c>
      <c r="F62" s="12">
        <v>22</v>
      </c>
      <c r="G62" s="17">
        <f>SUM(F62+E62)</f>
        <v>47.489999999999995</v>
      </c>
      <c r="H62" s="31">
        <f>SUM(C62*G62)</f>
        <v>39060.524999999994</v>
      </c>
      <c r="I62" s="2"/>
    </row>
    <row r="63" spans="1:9" ht="24" customHeight="1">
      <c r="A63" s="9">
        <v>58</v>
      </c>
      <c r="B63" s="10" t="s">
        <v>258</v>
      </c>
      <c r="C63" s="57">
        <v>33.5</v>
      </c>
      <c r="D63" s="14" t="s">
        <v>15</v>
      </c>
      <c r="E63" s="17">
        <v>191.66</v>
      </c>
      <c r="F63" s="12">
        <v>35</v>
      </c>
      <c r="G63" s="17">
        <f t="shared" si="7"/>
        <v>226.66</v>
      </c>
      <c r="H63" s="31">
        <f t="shared" si="8"/>
        <v>7593.11</v>
      </c>
      <c r="I63" s="2"/>
    </row>
    <row r="64" spans="1:9" ht="24" customHeight="1">
      <c r="A64" s="9">
        <v>59</v>
      </c>
      <c r="B64" s="10" t="s">
        <v>260</v>
      </c>
      <c r="C64" s="11">
        <v>1</v>
      </c>
      <c r="D64" s="14" t="s">
        <v>14</v>
      </c>
      <c r="E64" s="17">
        <v>1874.67</v>
      </c>
      <c r="F64" s="17">
        <v>1256.53</v>
      </c>
      <c r="G64" s="17">
        <f t="shared" si="7"/>
        <v>3131.2</v>
      </c>
      <c r="H64" s="31">
        <f t="shared" si="8"/>
        <v>3131.2</v>
      </c>
      <c r="I64" s="2"/>
    </row>
    <row r="65" spans="1:9" ht="24" customHeight="1">
      <c r="A65" s="9">
        <v>60</v>
      </c>
      <c r="B65" s="10" t="s">
        <v>259</v>
      </c>
      <c r="C65" s="11">
        <v>1</v>
      </c>
      <c r="D65" s="14" t="s">
        <v>14</v>
      </c>
      <c r="E65" s="17">
        <v>4107.92</v>
      </c>
      <c r="F65" s="17">
        <v>2890.13</v>
      </c>
      <c r="G65" s="17">
        <f>SUM(F65+E65)</f>
        <v>6998.05</v>
      </c>
      <c r="H65" s="31">
        <f>SUM(C65*G65)</f>
        <v>6998.05</v>
      </c>
      <c r="I65" s="2"/>
    </row>
    <row r="66" spans="1:9" ht="24" customHeight="1">
      <c r="A66" s="9">
        <v>61</v>
      </c>
      <c r="B66" s="58" t="s">
        <v>58</v>
      </c>
      <c r="C66" s="59">
        <v>17</v>
      </c>
      <c r="D66" s="60" t="s">
        <v>10</v>
      </c>
      <c r="E66" s="17" t="s">
        <v>13</v>
      </c>
      <c r="F66" s="17" t="s">
        <v>13</v>
      </c>
      <c r="G66" s="66">
        <v>1540</v>
      </c>
      <c r="H66" s="13">
        <f>SUM(G66*C66)</f>
        <v>26180</v>
      </c>
      <c r="I66" s="2"/>
    </row>
    <row r="67" spans="1:9" ht="24" customHeight="1">
      <c r="A67" s="9">
        <v>62</v>
      </c>
      <c r="B67" s="10" t="s">
        <v>234</v>
      </c>
      <c r="C67" s="11">
        <v>1</v>
      </c>
      <c r="D67" s="14" t="s">
        <v>10</v>
      </c>
      <c r="E67" s="12" t="s">
        <v>13</v>
      </c>
      <c r="F67" s="12" t="s">
        <v>13</v>
      </c>
      <c r="G67" s="12">
        <v>142500</v>
      </c>
      <c r="H67" s="13">
        <f>SUM(G67*C67)</f>
        <v>142500</v>
      </c>
      <c r="I67" s="2"/>
    </row>
    <row r="68" spans="1:9" ht="24" customHeight="1">
      <c r="A68" s="9">
        <v>63</v>
      </c>
      <c r="B68" s="10" t="s">
        <v>298</v>
      </c>
      <c r="C68" s="11">
        <v>3</v>
      </c>
      <c r="D68" s="14" t="s">
        <v>10</v>
      </c>
      <c r="E68" s="12">
        <v>386</v>
      </c>
      <c r="F68" s="12">
        <v>650</v>
      </c>
      <c r="G68" s="17">
        <f>SUM(F68+E68)</f>
        <v>1036</v>
      </c>
      <c r="H68" s="31">
        <f>SUM(C68*G68)</f>
        <v>3108</v>
      </c>
      <c r="I68" s="2"/>
    </row>
    <row r="69" spans="1:9" ht="24" customHeight="1">
      <c r="A69" s="9"/>
      <c r="B69" s="10"/>
      <c r="C69" s="11"/>
      <c r="D69" s="14"/>
      <c r="E69" s="12"/>
      <c r="F69" s="12"/>
      <c r="G69" s="12"/>
      <c r="H69" s="20">
        <f>SUM(H6:H68)</f>
        <v>1917885.9650000003</v>
      </c>
      <c r="I69" s="2"/>
    </row>
    <row r="70" spans="1:9" ht="24" customHeight="1">
      <c r="A70" s="46"/>
      <c r="B70" s="35" t="s">
        <v>162</v>
      </c>
      <c r="C70" s="23"/>
      <c r="D70" s="24"/>
      <c r="E70" s="25"/>
      <c r="F70" s="25"/>
      <c r="G70" s="25"/>
      <c r="H70" s="26"/>
      <c r="I70" s="2"/>
    </row>
    <row r="71" spans="1:9" ht="24" customHeight="1">
      <c r="A71" s="9">
        <v>1</v>
      </c>
      <c r="B71" s="10" t="s">
        <v>40</v>
      </c>
      <c r="C71" s="11">
        <v>275</v>
      </c>
      <c r="D71" s="11" t="s">
        <v>12</v>
      </c>
      <c r="E71" s="11">
        <v>0</v>
      </c>
      <c r="F71" s="11">
        <v>50</v>
      </c>
      <c r="G71" s="12">
        <f aca="true" t="shared" si="9" ref="G71:G78">SUM(E71+F71)</f>
        <v>50</v>
      </c>
      <c r="H71" s="13">
        <f aca="true" t="shared" si="10" ref="H71:H77">SUM(F71*C71)</f>
        <v>13750</v>
      </c>
      <c r="I71" s="2"/>
    </row>
    <row r="72" spans="1:9" ht="24" customHeight="1">
      <c r="A72" s="9">
        <v>2</v>
      </c>
      <c r="B72" s="10" t="s">
        <v>59</v>
      </c>
      <c r="C72" s="11">
        <v>12</v>
      </c>
      <c r="D72" s="14" t="s">
        <v>18</v>
      </c>
      <c r="E72" s="11">
        <v>0</v>
      </c>
      <c r="F72" s="12">
        <v>40</v>
      </c>
      <c r="G72" s="12">
        <f t="shared" si="9"/>
        <v>40</v>
      </c>
      <c r="H72" s="13">
        <f t="shared" si="10"/>
        <v>480</v>
      </c>
      <c r="I72" s="2"/>
    </row>
    <row r="73" spans="1:9" ht="24" customHeight="1">
      <c r="A73" s="9">
        <v>3</v>
      </c>
      <c r="B73" s="15" t="s">
        <v>141</v>
      </c>
      <c r="C73" s="11">
        <v>35</v>
      </c>
      <c r="D73" s="14" t="s">
        <v>12</v>
      </c>
      <c r="E73" s="11">
        <v>0</v>
      </c>
      <c r="F73" s="12">
        <v>50</v>
      </c>
      <c r="G73" s="12">
        <f t="shared" si="9"/>
        <v>50</v>
      </c>
      <c r="H73" s="13">
        <f t="shared" si="10"/>
        <v>1750</v>
      </c>
      <c r="I73" s="2"/>
    </row>
    <row r="74" spans="1:9" ht="24" customHeight="1">
      <c r="A74" s="9">
        <v>4</v>
      </c>
      <c r="B74" s="10" t="s">
        <v>145</v>
      </c>
      <c r="C74" s="11">
        <v>15</v>
      </c>
      <c r="D74" s="14" t="s">
        <v>12</v>
      </c>
      <c r="E74" s="11">
        <v>0</v>
      </c>
      <c r="F74" s="12">
        <v>200</v>
      </c>
      <c r="G74" s="12">
        <f t="shared" si="9"/>
        <v>200</v>
      </c>
      <c r="H74" s="13">
        <f t="shared" si="10"/>
        <v>3000</v>
      </c>
      <c r="I74" s="2"/>
    </row>
    <row r="75" spans="1:9" ht="24" customHeight="1">
      <c r="A75" s="9">
        <v>5</v>
      </c>
      <c r="B75" s="10" t="s">
        <v>163</v>
      </c>
      <c r="C75" s="11">
        <v>15</v>
      </c>
      <c r="D75" s="14" t="s">
        <v>12</v>
      </c>
      <c r="E75" s="12">
        <v>0</v>
      </c>
      <c r="F75" s="12">
        <v>100</v>
      </c>
      <c r="G75" s="12">
        <f t="shared" si="9"/>
        <v>100</v>
      </c>
      <c r="H75" s="13">
        <f t="shared" si="10"/>
        <v>1500</v>
      </c>
      <c r="I75" s="2"/>
    </row>
    <row r="76" spans="1:9" ht="24" customHeight="1">
      <c r="A76" s="9">
        <v>6</v>
      </c>
      <c r="B76" s="15" t="s">
        <v>143</v>
      </c>
      <c r="C76" s="11">
        <v>0</v>
      </c>
      <c r="D76" s="14" t="s">
        <v>10</v>
      </c>
      <c r="E76" s="11">
        <v>0</v>
      </c>
      <c r="F76" s="12">
        <v>0</v>
      </c>
      <c r="G76" s="12">
        <f t="shared" si="9"/>
        <v>0</v>
      </c>
      <c r="H76" s="13">
        <f t="shared" si="10"/>
        <v>0</v>
      </c>
      <c r="I76" s="2"/>
    </row>
    <row r="77" spans="1:9" ht="24" customHeight="1">
      <c r="A77" s="9">
        <v>7</v>
      </c>
      <c r="B77" s="10" t="s">
        <v>164</v>
      </c>
      <c r="C77" s="11">
        <v>8</v>
      </c>
      <c r="D77" s="14" t="s">
        <v>10</v>
      </c>
      <c r="E77" s="12">
        <v>0</v>
      </c>
      <c r="F77" s="12">
        <v>100</v>
      </c>
      <c r="G77" s="12">
        <f t="shared" si="9"/>
        <v>100</v>
      </c>
      <c r="H77" s="13">
        <f t="shared" si="10"/>
        <v>800</v>
      </c>
      <c r="I77" s="2"/>
    </row>
    <row r="78" spans="1:9" ht="24" customHeight="1">
      <c r="A78" s="9">
        <v>8</v>
      </c>
      <c r="B78" s="15" t="s">
        <v>144</v>
      </c>
      <c r="C78" s="11">
        <v>21</v>
      </c>
      <c r="D78" s="14" t="s">
        <v>10</v>
      </c>
      <c r="E78" s="11">
        <v>0</v>
      </c>
      <c r="F78" s="12">
        <v>35</v>
      </c>
      <c r="G78" s="12">
        <f t="shared" si="9"/>
        <v>35</v>
      </c>
      <c r="H78" s="13">
        <f aca="true" t="shared" si="11" ref="H78:H96">SUM(G78*C78)</f>
        <v>735</v>
      </c>
      <c r="I78" s="2"/>
    </row>
    <row r="79" spans="1:9" ht="24" customHeight="1">
      <c r="A79" s="9">
        <v>9</v>
      </c>
      <c r="B79" s="10" t="s">
        <v>165</v>
      </c>
      <c r="C79" s="11">
        <v>275</v>
      </c>
      <c r="D79" s="14" t="s">
        <v>12</v>
      </c>
      <c r="E79" s="12" t="s">
        <v>13</v>
      </c>
      <c r="F79" s="12" t="s">
        <v>13</v>
      </c>
      <c r="G79" s="12">
        <v>890</v>
      </c>
      <c r="H79" s="13">
        <f t="shared" si="11"/>
        <v>244750</v>
      </c>
      <c r="I79" s="2"/>
    </row>
    <row r="80" spans="1:9" ht="24" customHeight="1" thickBot="1">
      <c r="A80" s="48">
        <v>10</v>
      </c>
      <c r="B80" s="49" t="s">
        <v>31</v>
      </c>
      <c r="C80" s="50">
        <v>275</v>
      </c>
      <c r="D80" s="51" t="s">
        <v>18</v>
      </c>
      <c r="E80" s="55">
        <v>287.85</v>
      </c>
      <c r="F80" s="52">
        <v>75</v>
      </c>
      <c r="G80" s="55">
        <f>SUM(E80+F80)</f>
        <v>362.85</v>
      </c>
      <c r="H80" s="81">
        <f t="shared" si="11"/>
        <v>99783.75</v>
      </c>
      <c r="I80" s="2"/>
    </row>
    <row r="81" spans="1:9" ht="24" customHeight="1">
      <c r="A81" s="46">
        <v>11</v>
      </c>
      <c r="B81" s="107" t="s">
        <v>30</v>
      </c>
      <c r="C81" s="23">
        <v>13</v>
      </c>
      <c r="D81" s="24" t="s">
        <v>12</v>
      </c>
      <c r="E81" s="54">
        <v>277.59</v>
      </c>
      <c r="F81" s="25">
        <v>89</v>
      </c>
      <c r="G81" s="54">
        <f>SUM(E81+F81)</f>
        <v>366.59</v>
      </c>
      <c r="H81" s="61">
        <f t="shared" si="11"/>
        <v>4765.67</v>
      </c>
      <c r="I81" s="2"/>
    </row>
    <row r="82" spans="1:9" ht="24" customHeight="1">
      <c r="A82" s="9">
        <v>12</v>
      </c>
      <c r="B82" s="16" t="s">
        <v>148</v>
      </c>
      <c r="C82" s="11">
        <v>26</v>
      </c>
      <c r="D82" s="14" t="s">
        <v>18</v>
      </c>
      <c r="E82" s="17">
        <v>56.74</v>
      </c>
      <c r="F82" s="12">
        <v>82</v>
      </c>
      <c r="G82" s="17">
        <f>SUM(E82+F82)</f>
        <v>138.74</v>
      </c>
      <c r="H82" s="31">
        <f t="shared" si="11"/>
        <v>3607.2400000000002</v>
      </c>
      <c r="I82" s="2"/>
    </row>
    <row r="83" spans="1:9" ht="24" customHeight="1">
      <c r="A83" s="9">
        <v>13</v>
      </c>
      <c r="B83" s="16" t="s">
        <v>149</v>
      </c>
      <c r="C83" s="11">
        <v>43</v>
      </c>
      <c r="D83" s="14" t="s">
        <v>15</v>
      </c>
      <c r="E83" s="17">
        <v>115.16</v>
      </c>
      <c r="F83" s="12">
        <v>44</v>
      </c>
      <c r="G83" s="17">
        <f>SUM(E83+F83)</f>
        <v>159.16</v>
      </c>
      <c r="H83" s="31">
        <f t="shared" si="11"/>
        <v>6843.88</v>
      </c>
      <c r="I83" s="2"/>
    </row>
    <row r="84" spans="1:9" ht="24" customHeight="1">
      <c r="A84" s="9">
        <v>14</v>
      </c>
      <c r="B84" s="10" t="s">
        <v>32</v>
      </c>
      <c r="C84" s="11">
        <v>138</v>
      </c>
      <c r="D84" s="14" t="s">
        <v>15</v>
      </c>
      <c r="E84" s="12" t="s">
        <v>13</v>
      </c>
      <c r="F84" s="12" t="s">
        <v>13</v>
      </c>
      <c r="G84" s="12">
        <v>150</v>
      </c>
      <c r="H84" s="13">
        <f t="shared" si="11"/>
        <v>20700</v>
      </c>
      <c r="I84" s="2"/>
    </row>
    <row r="85" spans="1:9" ht="24" customHeight="1">
      <c r="A85" s="9">
        <v>15</v>
      </c>
      <c r="B85" s="10" t="s">
        <v>147</v>
      </c>
      <c r="C85" s="11">
        <v>64</v>
      </c>
      <c r="D85" s="14" t="s">
        <v>15</v>
      </c>
      <c r="E85" s="12">
        <v>76</v>
      </c>
      <c r="F85" s="12">
        <v>45</v>
      </c>
      <c r="G85" s="12">
        <f>SUM(E85+F85)</f>
        <v>121</v>
      </c>
      <c r="H85" s="13">
        <f t="shared" si="11"/>
        <v>7744</v>
      </c>
      <c r="I85" s="2"/>
    </row>
    <row r="86" spans="1:9" ht="24" customHeight="1">
      <c r="A86" s="46">
        <v>16</v>
      </c>
      <c r="B86" s="47" t="s">
        <v>54</v>
      </c>
      <c r="C86" s="23">
        <v>138</v>
      </c>
      <c r="D86" s="24" t="s">
        <v>15</v>
      </c>
      <c r="E86" s="25">
        <v>180</v>
      </c>
      <c r="F86" s="25">
        <v>60</v>
      </c>
      <c r="G86" s="25">
        <f>SUM(E86+F86)</f>
        <v>240</v>
      </c>
      <c r="H86" s="26">
        <f t="shared" si="11"/>
        <v>33120</v>
      </c>
      <c r="I86" s="2"/>
    </row>
    <row r="87" spans="1:9" ht="24" customHeight="1">
      <c r="A87" s="9">
        <v>17</v>
      </c>
      <c r="B87" s="10" t="s">
        <v>55</v>
      </c>
      <c r="C87" s="11">
        <v>114</v>
      </c>
      <c r="D87" s="14" t="s">
        <v>15</v>
      </c>
      <c r="E87" s="12">
        <v>210</v>
      </c>
      <c r="F87" s="12">
        <v>60</v>
      </c>
      <c r="G87" s="12">
        <f>SUM(E87+F87)</f>
        <v>270</v>
      </c>
      <c r="H87" s="13">
        <f t="shared" si="11"/>
        <v>30780</v>
      </c>
      <c r="I87" s="2"/>
    </row>
    <row r="88" spans="1:9" ht="24" customHeight="1">
      <c r="A88" s="9">
        <v>18</v>
      </c>
      <c r="B88" s="10" t="s">
        <v>44</v>
      </c>
      <c r="C88" s="11">
        <v>205</v>
      </c>
      <c r="D88" s="14" t="s">
        <v>12</v>
      </c>
      <c r="E88" s="12">
        <v>0</v>
      </c>
      <c r="F88" s="12">
        <v>10</v>
      </c>
      <c r="G88" s="12">
        <f>SUM(E88+F88)</f>
        <v>10</v>
      </c>
      <c r="H88" s="13">
        <f t="shared" si="11"/>
        <v>2050</v>
      </c>
      <c r="I88" s="2"/>
    </row>
    <row r="89" spans="1:9" ht="24" customHeight="1">
      <c r="A89" s="9">
        <v>19</v>
      </c>
      <c r="B89" s="10" t="s">
        <v>35</v>
      </c>
      <c r="C89" s="11">
        <v>507</v>
      </c>
      <c r="D89" s="14" t="s">
        <v>12</v>
      </c>
      <c r="E89" s="12">
        <v>75</v>
      </c>
      <c r="F89" s="12">
        <v>28</v>
      </c>
      <c r="G89" s="12">
        <f>SUM(E89+F89)</f>
        <v>103</v>
      </c>
      <c r="H89" s="13">
        <f t="shared" si="11"/>
        <v>52221</v>
      </c>
      <c r="I89" s="2"/>
    </row>
    <row r="90" spans="1:9" ht="24" customHeight="1">
      <c r="A90" s="9">
        <v>20</v>
      </c>
      <c r="B90" s="10" t="s">
        <v>150</v>
      </c>
      <c r="C90" s="11">
        <v>3</v>
      </c>
      <c r="D90" s="14" t="s">
        <v>10</v>
      </c>
      <c r="E90" s="12" t="s">
        <v>13</v>
      </c>
      <c r="F90" s="12" t="s">
        <v>13</v>
      </c>
      <c r="G90" s="12">
        <v>26189</v>
      </c>
      <c r="H90" s="13">
        <f t="shared" si="11"/>
        <v>78567</v>
      </c>
      <c r="I90" s="2"/>
    </row>
    <row r="91" spans="1:9" ht="24" customHeight="1">
      <c r="A91" s="9">
        <v>21</v>
      </c>
      <c r="B91" s="10" t="s">
        <v>151</v>
      </c>
      <c r="C91" s="11">
        <v>1</v>
      </c>
      <c r="D91" s="14" t="s">
        <v>10</v>
      </c>
      <c r="E91" s="12" t="s">
        <v>13</v>
      </c>
      <c r="F91" s="12" t="s">
        <v>13</v>
      </c>
      <c r="G91" s="12">
        <v>29827</v>
      </c>
      <c r="H91" s="13">
        <f t="shared" si="11"/>
        <v>29827</v>
      </c>
      <c r="I91" s="2"/>
    </row>
    <row r="92" spans="1:9" ht="24" customHeight="1">
      <c r="A92" s="46">
        <v>22</v>
      </c>
      <c r="B92" s="47" t="s">
        <v>153</v>
      </c>
      <c r="C92" s="23">
        <v>1</v>
      </c>
      <c r="D92" s="24" t="s">
        <v>10</v>
      </c>
      <c r="E92" s="25" t="s">
        <v>13</v>
      </c>
      <c r="F92" s="25" t="s">
        <v>13</v>
      </c>
      <c r="G92" s="25">
        <v>8115</v>
      </c>
      <c r="H92" s="26">
        <f t="shared" si="11"/>
        <v>8115</v>
      </c>
      <c r="I92" s="2"/>
    </row>
    <row r="93" spans="1:9" ht="24" customHeight="1">
      <c r="A93" s="9">
        <v>23</v>
      </c>
      <c r="B93" s="10" t="s">
        <v>37</v>
      </c>
      <c r="C93" s="11">
        <v>1</v>
      </c>
      <c r="D93" s="14" t="s">
        <v>10</v>
      </c>
      <c r="E93" s="12" t="s">
        <v>13</v>
      </c>
      <c r="F93" s="12" t="s">
        <v>13</v>
      </c>
      <c r="G93" s="12">
        <v>19096</v>
      </c>
      <c r="H93" s="13">
        <f t="shared" si="11"/>
        <v>19096</v>
      </c>
      <c r="I93" s="2"/>
    </row>
    <row r="94" spans="1:9" ht="24" customHeight="1">
      <c r="A94" s="9">
        <v>24</v>
      </c>
      <c r="B94" s="10" t="s">
        <v>49</v>
      </c>
      <c r="C94" s="11">
        <v>2</v>
      </c>
      <c r="D94" s="14" t="s">
        <v>10</v>
      </c>
      <c r="E94" s="12" t="s">
        <v>13</v>
      </c>
      <c r="F94" s="12" t="s">
        <v>13</v>
      </c>
      <c r="G94" s="12">
        <v>16176</v>
      </c>
      <c r="H94" s="13">
        <f t="shared" si="11"/>
        <v>32352</v>
      </c>
      <c r="I94" s="2"/>
    </row>
    <row r="95" spans="1:9" ht="24" customHeight="1">
      <c r="A95" s="9">
        <v>25</v>
      </c>
      <c r="B95" s="10" t="s">
        <v>156</v>
      </c>
      <c r="C95" s="11">
        <v>5</v>
      </c>
      <c r="D95" s="14" t="s">
        <v>10</v>
      </c>
      <c r="E95" s="12" t="s">
        <v>13</v>
      </c>
      <c r="F95" s="12" t="s">
        <v>13</v>
      </c>
      <c r="G95" s="12">
        <v>27090</v>
      </c>
      <c r="H95" s="13">
        <f t="shared" si="11"/>
        <v>135450</v>
      </c>
      <c r="I95" s="2"/>
    </row>
    <row r="96" spans="1:9" ht="24" customHeight="1">
      <c r="A96" s="9">
        <v>26</v>
      </c>
      <c r="B96" s="10" t="s">
        <v>157</v>
      </c>
      <c r="C96" s="11">
        <v>1</v>
      </c>
      <c r="D96" s="14" t="s">
        <v>10</v>
      </c>
      <c r="E96" s="12" t="s">
        <v>13</v>
      </c>
      <c r="F96" s="12" t="s">
        <v>13</v>
      </c>
      <c r="G96" s="12">
        <v>30853</v>
      </c>
      <c r="H96" s="13">
        <f t="shared" si="11"/>
        <v>30853</v>
      </c>
      <c r="I96" s="2"/>
    </row>
    <row r="97" spans="1:9" ht="24" customHeight="1">
      <c r="A97" s="9">
        <v>27</v>
      </c>
      <c r="B97" s="10" t="s">
        <v>108</v>
      </c>
      <c r="C97" s="11">
        <v>1</v>
      </c>
      <c r="D97" s="14" t="s">
        <v>10</v>
      </c>
      <c r="E97" s="12">
        <v>13049</v>
      </c>
      <c r="F97" s="12">
        <v>1000</v>
      </c>
      <c r="G97" s="12">
        <f>SUM(F97+E97)</f>
        <v>14049</v>
      </c>
      <c r="H97" s="13">
        <f>SUM(C97*G97)</f>
        <v>14049</v>
      </c>
      <c r="I97" s="2"/>
    </row>
    <row r="98" spans="1:9" ht="24" customHeight="1">
      <c r="A98" s="9">
        <v>28</v>
      </c>
      <c r="B98" s="86" t="s">
        <v>261</v>
      </c>
      <c r="C98" s="87">
        <v>1</v>
      </c>
      <c r="D98" s="14" t="s">
        <v>10</v>
      </c>
      <c r="E98" s="17">
        <v>7250</v>
      </c>
      <c r="F98" s="17">
        <v>1500</v>
      </c>
      <c r="G98" s="12">
        <f aca="true" t="shared" si="12" ref="G98:G120">SUM(F98+E98)</f>
        <v>8750</v>
      </c>
      <c r="H98" s="13">
        <f aca="true" t="shared" si="13" ref="H98:H120">SUM(C98*G98)</f>
        <v>8750</v>
      </c>
      <c r="I98" s="2"/>
    </row>
    <row r="99" spans="1:9" ht="24" customHeight="1">
      <c r="A99" s="9">
        <v>29</v>
      </c>
      <c r="B99" s="86" t="s">
        <v>262</v>
      </c>
      <c r="C99" s="11">
        <v>1</v>
      </c>
      <c r="D99" s="14" t="s">
        <v>10</v>
      </c>
      <c r="E99" s="17">
        <v>6400</v>
      </c>
      <c r="F99" s="17">
        <v>1000</v>
      </c>
      <c r="G99" s="12">
        <f t="shared" si="12"/>
        <v>7400</v>
      </c>
      <c r="H99" s="13">
        <f t="shared" si="13"/>
        <v>7400</v>
      </c>
      <c r="I99" s="2"/>
    </row>
    <row r="100" spans="1:9" ht="24" customHeight="1">
      <c r="A100" s="9">
        <v>30</v>
      </c>
      <c r="B100" s="10" t="s">
        <v>243</v>
      </c>
      <c r="C100" s="11">
        <v>3</v>
      </c>
      <c r="D100" s="14" t="s">
        <v>216</v>
      </c>
      <c r="E100" s="17">
        <v>110</v>
      </c>
      <c r="F100" s="17">
        <v>0</v>
      </c>
      <c r="G100" s="12">
        <f t="shared" si="12"/>
        <v>110</v>
      </c>
      <c r="H100" s="13">
        <f t="shared" si="13"/>
        <v>330</v>
      </c>
      <c r="I100" s="2"/>
    </row>
    <row r="101" spans="1:9" ht="24" customHeight="1">
      <c r="A101" s="9">
        <v>31</v>
      </c>
      <c r="B101" s="10" t="s">
        <v>244</v>
      </c>
      <c r="C101" s="11">
        <v>22</v>
      </c>
      <c r="D101" s="14" t="s">
        <v>216</v>
      </c>
      <c r="E101" s="17">
        <v>110</v>
      </c>
      <c r="F101" s="17">
        <v>0</v>
      </c>
      <c r="G101" s="12">
        <f t="shared" si="12"/>
        <v>110</v>
      </c>
      <c r="H101" s="13">
        <f t="shared" si="13"/>
        <v>2420</v>
      </c>
      <c r="I101" s="2"/>
    </row>
    <row r="102" spans="1:9" ht="24" customHeight="1">
      <c r="A102" s="9">
        <v>32</v>
      </c>
      <c r="B102" s="10" t="s">
        <v>263</v>
      </c>
      <c r="C102" s="11">
        <v>1</v>
      </c>
      <c r="D102" s="14" t="s">
        <v>216</v>
      </c>
      <c r="E102" s="12">
        <v>1110</v>
      </c>
      <c r="F102" s="17">
        <v>0</v>
      </c>
      <c r="G102" s="12">
        <f t="shared" si="12"/>
        <v>1110</v>
      </c>
      <c r="H102" s="13">
        <f t="shared" si="13"/>
        <v>1110</v>
      </c>
      <c r="I102" s="2"/>
    </row>
    <row r="103" spans="1:9" ht="24" customHeight="1">
      <c r="A103" s="9">
        <v>33</v>
      </c>
      <c r="B103" s="10" t="s">
        <v>264</v>
      </c>
      <c r="C103" s="11">
        <v>1</v>
      </c>
      <c r="D103" s="14" t="s">
        <v>216</v>
      </c>
      <c r="E103" s="17">
        <v>1360</v>
      </c>
      <c r="F103" s="17">
        <v>0</v>
      </c>
      <c r="G103" s="12">
        <f t="shared" si="12"/>
        <v>1360</v>
      </c>
      <c r="H103" s="13">
        <f t="shared" si="13"/>
        <v>1360</v>
      </c>
      <c r="I103" s="2"/>
    </row>
    <row r="104" spans="1:9" ht="24" customHeight="1">
      <c r="A104" s="9">
        <v>34</v>
      </c>
      <c r="B104" s="10" t="s">
        <v>265</v>
      </c>
      <c r="C104" s="11">
        <v>1</v>
      </c>
      <c r="D104" s="14" t="s">
        <v>216</v>
      </c>
      <c r="E104" s="17">
        <v>3510</v>
      </c>
      <c r="F104" s="17">
        <v>0</v>
      </c>
      <c r="G104" s="12">
        <f>SUM(F104+E104)</f>
        <v>3510</v>
      </c>
      <c r="H104" s="13">
        <f>SUM(C104*G104)</f>
        <v>3510</v>
      </c>
      <c r="I104" s="2"/>
    </row>
    <row r="105" spans="1:9" ht="24" customHeight="1">
      <c r="A105" s="9">
        <v>35</v>
      </c>
      <c r="B105" s="89" t="s">
        <v>247</v>
      </c>
      <c r="C105" s="11">
        <v>28</v>
      </c>
      <c r="D105" s="14" t="s">
        <v>10</v>
      </c>
      <c r="E105" s="12">
        <v>2498</v>
      </c>
      <c r="F105" s="12">
        <v>150</v>
      </c>
      <c r="G105" s="12">
        <f t="shared" si="12"/>
        <v>2648</v>
      </c>
      <c r="H105" s="13">
        <f t="shared" si="13"/>
        <v>74144</v>
      </c>
      <c r="I105" s="2"/>
    </row>
    <row r="106" spans="1:9" ht="24" customHeight="1">
      <c r="A106" s="9">
        <v>36</v>
      </c>
      <c r="B106" s="88" t="s">
        <v>249</v>
      </c>
      <c r="C106" s="11">
        <v>88</v>
      </c>
      <c r="D106" s="14" t="s">
        <v>10</v>
      </c>
      <c r="E106" s="17">
        <v>494.1</v>
      </c>
      <c r="F106" s="12">
        <v>115</v>
      </c>
      <c r="G106" s="12">
        <f t="shared" si="12"/>
        <v>609.1</v>
      </c>
      <c r="H106" s="31">
        <f t="shared" si="13"/>
        <v>53600.8</v>
      </c>
      <c r="I106" s="2"/>
    </row>
    <row r="107" spans="1:9" ht="24" customHeight="1">
      <c r="A107" s="9">
        <v>37</v>
      </c>
      <c r="B107" s="10" t="s">
        <v>213</v>
      </c>
      <c r="C107" s="11">
        <v>17</v>
      </c>
      <c r="D107" s="14" t="s">
        <v>10</v>
      </c>
      <c r="E107" s="12">
        <v>52</v>
      </c>
      <c r="F107" s="12">
        <v>80</v>
      </c>
      <c r="G107" s="12">
        <f t="shared" si="12"/>
        <v>132</v>
      </c>
      <c r="H107" s="13">
        <f t="shared" si="13"/>
        <v>2244</v>
      </c>
      <c r="I107" s="2"/>
    </row>
    <row r="108" spans="1:9" ht="24" customHeight="1">
      <c r="A108" s="9">
        <v>38</v>
      </c>
      <c r="B108" s="10" t="s">
        <v>239</v>
      </c>
      <c r="C108" s="11">
        <v>14</v>
      </c>
      <c r="D108" s="14" t="s">
        <v>10</v>
      </c>
      <c r="E108" s="12">
        <v>0</v>
      </c>
      <c r="F108" s="12">
        <v>4000</v>
      </c>
      <c r="G108" s="12">
        <f t="shared" si="12"/>
        <v>4000</v>
      </c>
      <c r="H108" s="13">
        <f t="shared" si="13"/>
        <v>56000</v>
      </c>
      <c r="I108" s="2"/>
    </row>
    <row r="109" spans="1:9" ht="24" customHeight="1">
      <c r="A109" s="9">
        <v>39</v>
      </c>
      <c r="B109" s="10" t="s">
        <v>214</v>
      </c>
      <c r="C109" s="11">
        <v>14</v>
      </c>
      <c r="D109" s="14" t="s">
        <v>10</v>
      </c>
      <c r="E109" s="12">
        <v>130</v>
      </c>
      <c r="F109" s="12">
        <v>90</v>
      </c>
      <c r="G109" s="12">
        <f t="shared" si="12"/>
        <v>220</v>
      </c>
      <c r="H109" s="13">
        <f t="shared" si="13"/>
        <v>3080</v>
      </c>
      <c r="I109" s="2"/>
    </row>
    <row r="110" spans="1:9" ht="24" customHeight="1">
      <c r="A110" s="9">
        <v>40</v>
      </c>
      <c r="B110" s="104" t="s">
        <v>299</v>
      </c>
      <c r="C110" s="23">
        <v>8</v>
      </c>
      <c r="D110" s="24" t="s">
        <v>10</v>
      </c>
      <c r="E110" s="25">
        <v>2300</v>
      </c>
      <c r="F110" s="25">
        <v>265</v>
      </c>
      <c r="G110" s="25">
        <f t="shared" si="12"/>
        <v>2565</v>
      </c>
      <c r="H110" s="26">
        <f t="shared" si="13"/>
        <v>20520</v>
      </c>
      <c r="I110" s="2"/>
    </row>
    <row r="111" spans="1:9" ht="24" customHeight="1">
      <c r="A111" s="9">
        <v>41</v>
      </c>
      <c r="B111" s="10" t="s">
        <v>254</v>
      </c>
      <c r="C111" s="109">
        <v>1099.4</v>
      </c>
      <c r="D111" s="14" t="s">
        <v>15</v>
      </c>
      <c r="E111" s="17">
        <v>8.15</v>
      </c>
      <c r="F111" s="12">
        <v>7</v>
      </c>
      <c r="G111" s="17">
        <f t="shared" si="12"/>
        <v>15.15</v>
      </c>
      <c r="H111" s="31">
        <f t="shared" si="13"/>
        <v>16655.910000000003</v>
      </c>
      <c r="I111" s="2"/>
    </row>
    <row r="112" spans="1:9" ht="24" customHeight="1">
      <c r="A112" s="9">
        <v>42</v>
      </c>
      <c r="B112" s="10" t="s">
        <v>253</v>
      </c>
      <c r="C112" s="57">
        <v>708.1</v>
      </c>
      <c r="D112" s="14" t="s">
        <v>15</v>
      </c>
      <c r="E112" s="17">
        <v>12.29</v>
      </c>
      <c r="F112" s="12">
        <v>10</v>
      </c>
      <c r="G112" s="17">
        <f t="shared" si="12"/>
        <v>22.29</v>
      </c>
      <c r="H112" s="31">
        <f t="shared" si="13"/>
        <v>15783.548999999999</v>
      </c>
      <c r="I112" s="2"/>
    </row>
    <row r="113" spans="1:9" ht="24" customHeight="1">
      <c r="A113" s="9">
        <v>43</v>
      </c>
      <c r="B113" s="10" t="s">
        <v>252</v>
      </c>
      <c r="C113" s="57">
        <v>43.5</v>
      </c>
      <c r="D113" s="14" t="s">
        <v>15</v>
      </c>
      <c r="E113" s="17">
        <v>20.23</v>
      </c>
      <c r="F113" s="12">
        <v>12</v>
      </c>
      <c r="G113" s="17">
        <f t="shared" si="12"/>
        <v>32.230000000000004</v>
      </c>
      <c r="H113" s="31">
        <f t="shared" si="13"/>
        <v>1402.005</v>
      </c>
      <c r="I113" s="2"/>
    </row>
    <row r="114" spans="1:9" ht="24" customHeight="1">
      <c r="A114" s="9">
        <v>44</v>
      </c>
      <c r="B114" s="10" t="s">
        <v>266</v>
      </c>
      <c r="C114" s="57">
        <v>103</v>
      </c>
      <c r="D114" s="14" t="s">
        <v>15</v>
      </c>
      <c r="E114" s="17">
        <v>35.25</v>
      </c>
      <c r="F114" s="12">
        <v>16</v>
      </c>
      <c r="G114" s="17">
        <f>SUM(F114+E114)</f>
        <v>51.25</v>
      </c>
      <c r="H114" s="31">
        <f>SUM(C114*G114)</f>
        <v>5278.75</v>
      </c>
      <c r="I114" s="2"/>
    </row>
    <row r="115" spans="1:9" ht="24" customHeight="1">
      <c r="A115" s="9">
        <v>45</v>
      </c>
      <c r="B115" s="10" t="s">
        <v>267</v>
      </c>
      <c r="C115" s="11">
        <v>124</v>
      </c>
      <c r="D115" s="14" t="s">
        <v>15</v>
      </c>
      <c r="E115" s="17">
        <v>113.9</v>
      </c>
      <c r="F115" s="12">
        <v>30</v>
      </c>
      <c r="G115" s="17">
        <f t="shared" si="12"/>
        <v>143.9</v>
      </c>
      <c r="H115" s="31">
        <f t="shared" si="13"/>
        <v>17843.600000000002</v>
      </c>
      <c r="I115" s="2"/>
    </row>
    <row r="116" spans="1:9" ht="24" customHeight="1">
      <c r="A116" s="9">
        <v>46</v>
      </c>
      <c r="B116" s="10" t="s">
        <v>257</v>
      </c>
      <c r="C116" s="57">
        <v>576.1</v>
      </c>
      <c r="D116" s="14" t="s">
        <v>15</v>
      </c>
      <c r="E116" s="17">
        <v>25.49</v>
      </c>
      <c r="F116" s="12">
        <v>22</v>
      </c>
      <c r="G116" s="17">
        <f t="shared" si="12"/>
        <v>47.489999999999995</v>
      </c>
      <c r="H116" s="31">
        <f t="shared" si="13"/>
        <v>27358.988999999998</v>
      </c>
      <c r="I116" s="2"/>
    </row>
    <row r="117" spans="1:9" ht="24" customHeight="1">
      <c r="A117" s="9">
        <v>47</v>
      </c>
      <c r="B117" s="10" t="s">
        <v>268</v>
      </c>
      <c r="C117" s="57">
        <v>13.5</v>
      </c>
      <c r="D117" s="14" t="s">
        <v>15</v>
      </c>
      <c r="E117" s="17">
        <v>36.8</v>
      </c>
      <c r="F117" s="12">
        <v>24</v>
      </c>
      <c r="G117" s="17">
        <f>SUM(F117+E117)</f>
        <v>60.8</v>
      </c>
      <c r="H117" s="31">
        <f>SUM(C117*G117)</f>
        <v>820.8</v>
      </c>
      <c r="I117" s="2"/>
    </row>
    <row r="118" spans="1:9" ht="24" customHeight="1" thickBot="1">
      <c r="A118" s="48">
        <v>48</v>
      </c>
      <c r="B118" s="49" t="s">
        <v>258</v>
      </c>
      <c r="C118" s="108">
        <v>41</v>
      </c>
      <c r="D118" s="51" t="s">
        <v>15</v>
      </c>
      <c r="E118" s="55">
        <v>191.66</v>
      </c>
      <c r="F118" s="52">
        <v>35</v>
      </c>
      <c r="G118" s="55">
        <f t="shared" si="12"/>
        <v>226.66</v>
      </c>
      <c r="H118" s="81">
        <f t="shared" si="13"/>
        <v>9293.06</v>
      </c>
      <c r="I118" s="2"/>
    </row>
    <row r="119" spans="1:9" ht="24" customHeight="1">
      <c r="A119" s="46">
        <v>49</v>
      </c>
      <c r="B119" s="47" t="s">
        <v>260</v>
      </c>
      <c r="C119" s="23">
        <v>1</v>
      </c>
      <c r="D119" s="24" t="s">
        <v>14</v>
      </c>
      <c r="E119" s="54">
        <v>1814.85</v>
      </c>
      <c r="F119" s="54">
        <v>1033.34</v>
      </c>
      <c r="G119" s="54">
        <f t="shared" si="12"/>
        <v>2848.1899999999996</v>
      </c>
      <c r="H119" s="61">
        <f t="shared" si="13"/>
        <v>2848.1899999999996</v>
      </c>
      <c r="I119" s="2"/>
    </row>
    <row r="120" spans="1:9" ht="24" customHeight="1">
      <c r="A120" s="9">
        <v>50</v>
      </c>
      <c r="B120" s="10" t="s">
        <v>259</v>
      </c>
      <c r="C120" s="11">
        <v>1</v>
      </c>
      <c r="D120" s="14" t="s">
        <v>14</v>
      </c>
      <c r="E120" s="17">
        <v>3455.95</v>
      </c>
      <c r="F120" s="17">
        <v>2164.98</v>
      </c>
      <c r="G120" s="17">
        <f t="shared" si="12"/>
        <v>5620.93</v>
      </c>
      <c r="H120" s="31">
        <f t="shared" si="13"/>
        <v>5620.93</v>
      </c>
      <c r="I120" s="2"/>
    </row>
    <row r="121" spans="1:9" ht="24" customHeight="1">
      <c r="A121" s="9">
        <v>51</v>
      </c>
      <c r="B121" s="58" t="s">
        <v>58</v>
      </c>
      <c r="C121" s="59">
        <v>14</v>
      </c>
      <c r="D121" s="60" t="s">
        <v>10</v>
      </c>
      <c r="E121" s="17" t="s">
        <v>13</v>
      </c>
      <c r="F121" s="17" t="s">
        <v>13</v>
      </c>
      <c r="G121" s="66">
        <v>1540</v>
      </c>
      <c r="H121" s="13">
        <f>SUM(G121*C121)</f>
        <v>21560</v>
      </c>
      <c r="I121" s="2"/>
    </row>
    <row r="122" spans="1:9" ht="24" customHeight="1">
      <c r="A122" s="9">
        <v>52</v>
      </c>
      <c r="B122" s="10" t="s">
        <v>104</v>
      </c>
      <c r="C122" s="11">
        <v>0</v>
      </c>
      <c r="D122" s="11" t="s">
        <v>10</v>
      </c>
      <c r="E122" s="11">
        <v>0</v>
      </c>
      <c r="F122" s="11">
        <v>0</v>
      </c>
      <c r="G122" s="12">
        <f>SUM(F122+E122)</f>
        <v>0</v>
      </c>
      <c r="H122" s="13">
        <f>SUM(C122*G122)</f>
        <v>0</v>
      </c>
      <c r="I122" s="2"/>
    </row>
    <row r="123" spans="1:9" ht="24" customHeight="1">
      <c r="A123" s="9">
        <v>53</v>
      </c>
      <c r="B123" s="10" t="s">
        <v>111</v>
      </c>
      <c r="C123" s="11">
        <v>0</v>
      </c>
      <c r="D123" s="11" t="s">
        <v>10</v>
      </c>
      <c r="E123" s="11">
        <v>0</v>
      </c>
      <c r="F123" s="11">
        <v>0</v>
      </c>
      <c r="G123" s="12">
        <f>SUM(F123+E123)</f>
        <v>0</v>
      </c>
      <c r="H123" s="13">
        <f>SUM(C123*G123)</f>
        <v>0</v>
      </c>
      <c r="I123" s="2"/>
    </row>
    <row r="124" spans="1:9" ht="24" customHeight="1">
      <c r="A124" s="103">
        <v>54</v>
      </c>
      <c r="B124" s="10" t="s">
        <v>298</v>
      </c>
      <c r="C124" s="11">
        <v>3</v>
      </c>
      <c r="D124" s="14" t="s">
        <v>10</v>
      </c>
      <c r="E124" s="12">
        <v>386</v>
      </c>
      <c r="F124" s="12">
        <v>650</v>
      </c>
      <c r="G124" s="12">
        <f>SUM(F124+E124)</f>
        <v>1036</v>
      </c>
      <c r="H124" s="13">
        <f>SUM(C124*G124)</f>
        <v>3108</v>
      </c>
      <c r="I124" s="2"/>
    </row>
    <row r="125" spans="1:9" ht="24" customHeight="1">
      <c r="A125" s="9"/>
      <c r="B125" s="10"/>
      <c r="C125" s="11"/>
      <c r="D125" s="14"/>
      <c r="E125" s="12"/>
      <c r="F125" s="12"/>
      <c r="G125" s="12"/>
      <c r="H125" s="20">
        <f>SUM(H71:H124)</f>
        <v>1238732.1230000001</v>
      </c>
      <c r="I125" s="2"/>
    </row>
    <row r="126" spans="1:9" ht="24" customHeight="1">
      <c r="A126" s="27"/>
      <c r="B126" s="92" t="s">
        <v>166</v>
      </c>
      <c r="C126" s="23"/>
      <c r="D126" s="24"/>
      <c r="E126" s="25"/>
      <c r="F126" s="25"/>
      <c r="G126" s="25"/>
      <c r="H126" s="26"/>
      <c r="I126" s="2"/>
    </row>
    <row r="127" spans="1:9" ht="24" customHeight="1">
      <c r="A127" s="9">
        <v>1</v>
      </c>
      <c r="B127" s="10" t="s">
        <v>28</v>
      </c>
      <c r="C127" s="11">
        <v>155</v>
      </c>
      <c r="D127" s="14" t="s">
        <v>12</v>
      </c>
      <c r="E127" s="12" t="s">
        <v>16</v>
      </c>
      <c r="F127" s="12">
        <v>50</v>
      </c>
      <c r="G127" s="12">
        <v>50</v>
      </c>
      <c r="H127" s="13">
        <f aca="true" t="shared" si="14" ref="H127:H134">SUM(F127*C127)</f>
        <v>7750</v>
      </c>
      <c r="I127" s="2"/>
    </row>
    <row r="128" spans="1:9" ht="24" customHeight="1">
      <c r="A128" s="9">
        <v>2</v>
      </c>
      <c r="B128" s="10" t="s">
        <v>40</v>
      </c>
      <c r="C128" s="11">
        <v>38</v>
      </c>
      <c r="D128" s="14" t="s">
        <v>12</v>
      </c>
      <c r="E128" s="12" t="s">
        <v>16</v>
      </c>
      <c r="F128" s="12">
        <v>50</v>
      </c>
      <c r="G128" s="12">
        <v>50</v>
      </c>
      <c r="H128" s="13">
        <f t="shared" si="14"/>
        <v>1900</v>
      </c>
      <c r="I128" s="2"/>
    </row>
    <row r="129" spans="1:9" ht="24" customHeight="1">
      <c r="A129" s="9">
        <v>3</v>
      </c>
      <c r="B129" s="10" t="s">
        <v>167</v>
      </c>
      <c r="C129" s="11">
        <v>67</v>
      </c>
      <c r="D129" s="14" t="s">
        <v>12</v>
      </c>
      <c r="E129" s="12"/>
      <c r="F129" s="12">
        <v>35</v>
      </c>
      <c r="G129" s="12">
        <v>35</v>
      </c>
      <c r="H129" s="13">
        <f t="shared" si="14"/>
        <v>2345</v>
      </c>
      <c r="I129" s="2"/>
    </row>
    <row r="130" spans="1:9" ht="24" customHeight="1">
      <c r="A130" s="9">
        <v>4</v>
      </c>
      <c r="B130" s="15" t="s">
        <v>140</v>
      </c>
      <c r="C130" s="11">
        <v>235</v>
      </c>
      <c r="D130" s="14" t="s">
        <v>12</v>
      </c>
      <c r="E130" s="12" t="s">
        <v>16</v>
      </c>
      <c r="F130" s="12">
        <v>50</v>
      </c>
      <c r="G130" s="12">
        <v>50</v>
      </c>
      <c r="H130" s="13">
        <f t="shared" si="14"/>
        <v>11750</v>
      </c>
      <c r="I130" s="2"/>
    </row>
    <row r="131" spans="1:9" ht="24" customHeight="1">
      <c r="A131" s="9">
        <v>5</v>
      </c>
      <c r="B131" s="15" t="s">
        <v>141</v>
      </c>
      <c r="C131" s="11">
        <v>10</v>
      </c>
      <c r="D131" s="14" t="s">
        <v>12</v>
      </c>
      <c r="E131" s="12" t="s">
        <v>16</v>
      </c>
      <c r="F131" s="12">
        <v>50</v>
      </c>
      <c r="G131" s="12">
        <v>50</v>
      </c>
      <c r="H131" s="13">
        <f t="shared" si="14"/>
        <v>500</v>
      </c>
      <c r="I131" s="2"/>
    </row>
    <row r="132" spans="1:9" ht="24" customHeight="1">
      <c r="A132" s="9">
        <v>6</v>
      </c>
      <c r="B132" s="15" t="s">
        <v>145</v>
      </c>
      <c r="C132" s="11">
        <v>14</v>
      </c>
      <c r="D132" s="14" t="s">
        <v>12</v>
      </c>
      <c r="E132" s="12"/>
      <c r="F132" s="12">
        <v>200</v>
      </c>
      <c r="G132" s="12">
        <v>200</v>
      </c>
      <c r="H132" s="13">
        <f t="shared" si="14"/>
        <v>2800</v>
      </c>
      <c r="I132" s="2"/>
    </row>
    <row r="133" spans="1:9" ht="24" customHeight="1">
      <c r="A133" s="46">
        <v>7</v>
      </c>
      <c r="B133" s="47" t="s">
        <v>60</v>
      </c>
      <c r="C133" s="23">
        <v>75</v>
      </c>
      <c r="D133" s="24" t="s">
        <v>12</v>
      </c>
      <c r="E133" s="25" t="s">
        <v>16</v>
      </c>
      <c r="F133" s="25">
        <v>25</v>
      </c>
      <c r="G133" s="25">
        <v>25</v>
      </c>
      <c r="H133" s="26">
        <f t="shared" si="14"/>
        <v>1875</v>
      </c>
      <c r="I133" s="2"/>
    </row>
    <row r="134" spans="1:9" ht="24" customHeight="1">
      <c r="A134" s="9">
        <v>8</v>
      </c>
      <c r="B134" s="10" t="s">
        <v>168</v>
      </c>
      <c r="C134" s="11">
        <v>9</v>
      </c>
      <c r="D134" s="14" t="s">
        <v>10</v>
      </c>
      <c r="E134" s="12"/>
      <c r="F134" s="12">
        <v>1000</v>
      </c>
      <c r="G134" s="12">
        <v>1000</v>
      </c>
      <c r="H134" s="13">
        <f t="shared" si="14"/>
        <v>9000</v>
      </c>
      <c r="I134" s="2"/>
    </row>
    <row r="135" spans="1:9" ht="24" customHeight="1">
      <c r="A135" s="9">
        <v>9</v>
      </c>
      <c r="B135" s="15" t="s">
        <v>144</v>
      </c>
      <c r="C135" s="11">
        <v>33</v>
      </c>
      <c r="D135" s="14" t="s">
        <v>10</v>
      </c>
      <c r="E135" s="11">
        <v>0</v>
      </c>
      <c r="F135" s="12">
        <v>35</v>
      </c>
      <c r="G135" s="12">
        <f>SUM(E135+F135)</f>
        <v>35</v>
      </c>
      <c r="H135" s="13">
        <f>SUM(F135*C135)</f>
        <v>1155</v>
      </c>
      <c r="I135" s="2"/>
    </row>
    <row r="136" spans="1:9" ht="24" customHeight="1">
      <c r="A136" s="9">
        <v>10</v>
      </c>
      <c r="B136" s="10" t="s">
        <v>59</v>
      </c>
      <c r="C136" s="11">
        <v>199</v>
      </c>
      <c r="D136" s="14" t="s">
        <v>12</v>
      </c>
      <c r="E136" s="12">
        <v>0</v>
      </c>
      <c r="F136" s="12">
        <v>40</v>
      </c>
      <c r="G136" s="12">
        <f>SUM(E136+F136)</f>
        <v>40</v>
      </c>
      <c r="H136" s="13">
        <f>SUM(F136*C136)</f>
        <v>7960</v>
      </c>
      <c r="I136" s="2"/>
    </row>
    <row r="137" spans="1:9" ht="24" customHeight="1">
      <c r="A137" s="9">
        <v>11</v>
      </c>
      <c r="B137" s="10" t="s">
        <v>41</v>
      </c>
      <c r="C137" s="11">
        <v>119</v>
      </c>
      <c r="D137" s="14" t="s">
        <v>12</v>
      </c>
      <c r="E137" s="17">
        <v>491.42</v>
      </c>
      <c r="F137" s="12">
        <v>222</v>
      </c>
      <c r="G137" s="17">
        <f>SUM(E137+F137)</f>
        <v>713.4200000000001</v>
      </c>
      <c r="H137" s="31">
        <f>SUM(G137*C137)</f>
        <v>84896.98000000001</v>
      </c>
      <c r="I137" s="2"/>
    </row>
    <row r="138" spans="1:9" ht="24" customHeight="1">
      <c r="A138" s="46">
        <v>12</v>
      </c>
      <c r="B138" s="47" t="s">
        <v>42</v>
      </c>
      <c r="C138" s="23">
        <v>68</v>
      </c>
      <c r="D138" s="24" t="s">
        <v>12</v>
      </c>
      <c r="E138" s="54">
        <v>491.42</v>
      </c>
      <c r="F138" s="25">
        <v>222</v>
      </c>
      <c r="G138" s="54">
        <f>SUM(E138+F138)</f>
        <v>713.4200000000001</v>
      </c>
      <c r="H138" s="61">
        <f>SUM(G138*C138)</f>
        <v>48512.560000000005</v>
      </c>
      <c r="I138" s="2"/>
    </row>
    <row r="139" spans="1:9" ht="24" customHeight="1">
      <c r="A139" s="9">
        <v>13</v>
      </c>
      <c r="B139" s="10" t="s">
        <v>169</v>
      </c>
      <c r="C139" s="11">
        <v>68</v>
      </c>
      <c r="D139" s="14" t="s">
        <v>12</v>
      </c>
      <c r="E139" s="12" t="s">
        <v>13</v>
      </c>
      <c r="F139" s="12" t="s">
        <v>13</v>
      </c>
      <c r="G139" s="12">
        <v>890</v>
      </c>
      <c r="H139" s="13">
        <f>SUM(C139*G139)</f>
        <v>60520</v>
      </c>
      <c r="I139" s="2"/>
    </row>
    <row r="140" spans="1:9" ht="24" customHeight="1">
      <c r="A140" s="9">
        <v>14</v>
      </c>
      <c r="B140" s="10" t="s">
        <v>170</v>
      </c>
      <c r="C140" s="11">
        <v>75</v>
      </c>
      <c r="D140" s="14" t="s">
        <v>12</v>
      </c>
      <c r="E140" s="12" t="s">
        <v>13</v>
      </c>
      <c r="F140" s="12" t="s">
        <v>13</v>
      </c>
      <c r="G140" s="12">
        <v>200</v>
      </c>
      <c r="H140" s="13">
        <f>SUM(C140*G140)</f>
        <v>15000</v>
      </c>
      <c r="I140" s="2"/>
    </row>
    <row r="141" spans="1:9" ht="24" customHeight="1">
      <c r="A141" s="9">
        <v>15</v>
      </c>
      <c r="B141" s="10" t="s">
        <v>147</v>
      </c>
      <c r="C141" s="11">
        <v>134</v>
      </c>
      <c r="D141" s="14" t="s">
        <v>15</v>
      </c>
      <c r="E141" s="12">
        <v>76</v>
      </c>
      <c r="F141" s="12">
        <v>45</v>
      </c>
      <c r="G141" s="12">
        <f>SUM(E141+F141)</f>
        <v>121</v>
      </c>
      <c r="H141" s="13">
        <f>SUM(G141*C141)</f>
        <v>16214</v>
      </c>
      <c r="I141" s="2"/>
    </row>
    <row r="142" spans="1:9" ht="24" customHeight="1">
      <c r="A142" s="9">
        <v>16</v>
      </c>
      <c r="B142" s="16" t="s">
        <v>30</v>
      </c>
      <c r="C142" s="11">
        <v>351</v>
      </c>
      <c r="D142" s="14" t="s">
        <v>12</v>
      </c>
      <c r="E142" s="17">
        <v>277.59</v>
      </c>
      <c r="F142" s="12">
        <v>89</v>
      </c>
      <c r="G142" s="17">
        <f>SUM(E142+F142)</f>
        <v>366.59</v>
      </c>
      <c r="H142" s="31">
        <f>SUM(G142*C142)</f>
        <v>128673.09</v>
      </c>
      <c r="I142" s="2"/>
    </row>
    <row r="143" spans="1:9" ht="24" customHeight="1">
      <c r="A143" s="9">
        <v>17</v>
      </c>
      <c r="B143" s="16" t="s">
        <v>148</v>
      </c>
      <c r="C143" s="11">
        <v>702</v>
      </c>
      <c r="D143" s="14" t="s">
        <v>18</v>
      </c>
      <c r="E143" s="17">
        <v>56.74</v>
      </c>
      <c r="F143" s="12">
        <v>82</v>
      </c>
      <c r="G143" s="17">
        <f>SUM(E143+F143)</f>
        <v>138.74</v>
      </c>
      <c r="H143" s="31">
        <f>SUM(G143*C143)</f>
        <v>97395.48000000001</v>
      </c>
      <c r="I143" s="2"/>
    </row>
    <row r="144" spans="1:9" ht="24" customHeight="1">
      <c r="A144" s="9">
        <v>18</v>
      </c>
      <c r="B144" s="16" t="s">
        <v>149</v>
      </c>
      <c r="C144" s="11">
        <v>210</v>
      </c>
      <c r="D144" s="14" t="s">
        <v>15</v>
      </c>
      <c r="E144" s="17">
        <v>115.16</v>
      </c>
      <c r="F144" s="12">
        <v>44</v>
      </c>
      <c r="G144" s="17">
        <f>SUM(E144+F144)</f>
        <v>159.16</v>
      </c>
      <c r="H144" s="31">
        <f>SUM(G144*C144)</f>
        <v>33423.6</v>
      </c>
      <c r="I144" s="2"/>
    </row>
    <row r="145" spans="1:9" ht="24" customHeight="1">
      <c r="A145" s="9">
        <v>19</v>
      </c>
      <c r="B145" s="16" t="s">
        <v>43</v>
      </c>
      <c r="C145" s="11">
        <v>332</v>
      </c>
      <c r="D145" s="14" t="s">
        <v>12</v>
      </c>
      <c r="E145" s="57">
        <v>287.85</v>
      </c>
      <c r="F145" s="12">
        <v>75</v>
      </c>
      <c r="G145" s="17">
        <f>SUM(E145+F145)</f>
        <v>362.85</v>
      </c>
      <c r="H145" s="31">
        <f>SUM(C145*G145)</f>
        <v>120466.20000000001</v>
      </c>
      <c r="I145" s="2"/>
    </row>
    <row r="146" spans="1:9" ht="24" customHeight="1">
      <c r="A146" s="9">
        <v>20</v>
      </c>
      <c r="B146" s="10" t="s">
        <v>32</v>
      </c>
      <c r="C146" s="11">
        <v>138</v>
      </c>
      <c r="D146" s="14" t="s">
        <v>15</v>
      </c>
      <c r="E146" s="12" t="s">
        <v>13</v>
      </c>
      <c r="F146" s="12" t="s">
        <v>13</v>
      </c>
      <c r="G146" s="12">
        <v>150</v>
      </c>
      <c r="H146" s="13">
        <f>SUM(G146*C146)</f>
        <v>20700</v>
      </c>
      <c r="I146" s="2"/>
    </row>
    <row r="147" spans="1:9" ht="24" customHeight="1">
      <c r="A147" s="9">
        <v>21</v>
      </c>
      <c r="B147" s="10" t="s">
        <v>54</v>
      </c>
      <c r="C147" s="11">
        <v>138</v>
      </c>
      <c r="D147" s="14" t="s">
        <v>15</v>
      </c>
      <c r="E147" s="12">
        <v>180</v>
      </c>
      <c r="F147" s="12">
        <v>60</v>
      </c>
      <c r="G147" s="12">
        <f>SUM(E147+F147)</f>
        <v>240</v>
      </c>
      <c r="H147" s="13">
        <f>SUM(G147*C147)</f>
        <v>33120</v>
      </c>
      <c r="I147" s="2"/>
    </row>
    <row r="148" spans="1:9" ht="24" customHeight="1">
      <c r="A148" s="9">
        <v>22</v>
      </c>
      <c r="B148" s="10" t="s">
        <v>55</v>
      </c>
      <c r="C148" s="11">
        <v>206</v>
      </c>
      <c r="D148" s="14" t="s">
        <v>15</v>
      </c>
      <c r="E148" s="12">
        <v>210</v>
      </c>
      <c r="F148" s="12">
        <v>60</v>
      </c>
      <c r="G148" s="12">
        <f>SUM(E148+F148)</f>
        <v>270</v>
      </c>
      <c r="H148" s="13">
        <f>SUM(G148*C148)</f>
        <v>55620</v>
      </c>
      <c r="I148" s="2"/>
    </row>
    <row r="149" spans="1:9" ht="24" customHeight="1">
      <c r="A149" s="9">
        <v>23</v>
      </c>
      <c r="B149" s="10" t="s">
        <v>44</v>
      </c>
      <c r="C149" s="11">
        <v>133</v>
      </c>
      <c r="D149" s="14" t="s">
        <v>12</v>
      </c>
      <c r="E149" s="12">
        <v>0</v>
      </c>
      <c r="F149" s="12">
        <v>10</v>
      </c>
      <c r="G149" s="12">
        <f>SUM(E149+F149)</f>
        <v>10</v>
      </c>
      <c r="H149" s="13">
        <f>SUM(F149*C149)</f>
        <v>1330</v>
      </c>
      <c r="I149" s="2"/>
    </row>
    <row r="150" spans="1:9" ht="24" customHeight="1">
      <c r="A150" s="9">
        <v>24</v>
      </c>
      <c r="B150" s="10" t="s">
        <v>35</v>
      </c>
      <c r="C150" s="11">
        <v>684</v>
      </c>
      <c r="D150" s="14" t="s">
        <v>12</v>
      </c>
      <c r="E150" s="12">
        <v>75</v>
      </c>
      <c r="F150" s="12">
        <v>28</v>
      </c>
      <c r="G150" s="12">
        <f>SUM(E150+F150)</f>
        <v>103</v>
      </c>
      <c r="H150" s="13">
        <f>SUM(G150*C150)</f>
        <v>70452</v>
      </c>
      <c r="I150" s="2"/>
    </row>
    <row r="151" spans="1:9" ht="24" customHeight="1">
      <c r="A151" s="9">
        <v>25</v>
      </c>
      <c r="B151" s="10" t="s">
        <v>33</v>
      </c>
      <c r="C151" s="11">
        <v>1</v>
      </c>
      <c r="D151" s="14" t="s">
        <v>10</v>
      </c>
      <c r="E151" s="12" t="s">
        <v>13</v>
      </c>
      <c r="F151" s="12" t="s">
        <v>13</v>
      </c>
      <c r="G151" s="12">
        <v>44080</v>
      </c>
      <c r="H151" s="13">
        <f aca="true" t="shared" si="15" ref="H151:H168">SUM(G151*C151)</f>
        <v>44080</v>
      </c>
      <c r="I151" s="2"/>
    </row>
    <row r="152" spans="1:9" ht="24" customHeight="1">
      <c r="A152" s="9">
        <v>26</v>
      </c>
      <c r="B152" s="10" t="s">
        <v>45</v>
      </c>
      <c r="C152" s="11">
        <v>1</v>
      </c>
      <c r="D152" s="14" t="s">
        <v>10</v>
      </c>
      <c r="E152" s="12" t="s">
        <v>13</v>
      </c>
      <c r="F152" s="12" t="s">
        <v>13</v>
      </c>
      <c r="G152" s="12">
        <v>21306</v>
      </c>
      <c r="H152" s="13">
        <f t="shared" si="15"/>
        <v>21306</v>
      </c>
      <c r="I152" s="2"/>
    </row>
    <row r="153" spans="1:9" ht="24" customHeight="1">
      <c r="A153" s="9">
        <v>27</v>
      </c>
      <c r="B153" s="10" t="s">
        <v>46</v>
      </c>
      <c r="C153" s="11">
        <v>1</v>
      </c>
      <c r="D153" s="14" t="s">
        <v>10</v>
      </c>
      <c r="E153" s="12" t="s">
        <v>13</v>
      </c>
      <c r="F153" s="12" t="s">
        <v>13</v>
      </c>
      <c r="G153" s="12">
        <v>32327</v>
      </c>
      <c r="H153" s="13">
        <f t="shared" si="15"/>
        <v>32327</v>
      </c>
      <c r="I153" s="2"/>
    </row>
    <row r="154" spans="1:9" ht="24" customHeight="1">
      <c r="A154" s="9">
        <v>28</v>
      </c>
      <c r="B154" s="10" t="s">
        <v>50</v>
      </c>
      <c r="C154" s="11">
        <v>1</v>
      </c>
      <c r="D154" s="14" t="s">
        <v>10</v>
      </c>
      <c r="E154" s="12" t="s">
        <v>13</v>
      </c>
      <c r="F154" s="12" t="s">
        <v>13</v>
      </c>
      <c r="G154" s="12">
        <v>47147</v>
      </c>
      <c r="H154" s="13">
        <f t="shared" si="15"/>
        <v>47147</v>
      </c>
      <c r="I154" s="2"/>
    </row>
    <row r="155" spans="1:9" ht="24" customHeight="1">
      <c r="A155" s="46">
        <v>29</v>
      </c>
      <c r="B155" s="47" t="s">
        <v>47</v>
      </c>
      <c r="C155" s="23">
        <v>1</v>
      </c>
      <c r="D155" s="24" t="s">
        <v>10</v>
      </c>
      <c r="E155" s="25" t="s">
        <v>13</v>
      </c>
      <c r="F155" s="25" t="s">
        <v>13</v>
      </c>
      <c r="G155" s="25">
        <v>27335</v>
      </c>
      <c r="H155" s="26">
        <f t="shared" si="15"/>
        <v>27335</v>
      </c>
      <c r="I155" s="2"/>
    </row>
    <row r="156" spans="1:9" ht="24" customHeight="1" thickBot="1">
      <c r="A156" s="48">
        <v>30</v>
      </c>
      <c r="B156" s="49" t="s">
        <v>117</v>
      </c>
      <c r="C156" s="50">
        <v>1</v>
      </c>
      <c r="D156" s="51" t="s">
        <v>10</v>
      </c>
      <c r="E156" s="52" t="s">
        <v>13</v>
      </c>
      <c r="F156" s="52" t="s">
        <v>13</v>
      </c>
      <c r="G156" s="52">
        <v>30423</v>
      </c>
      <c r="H156" s="53">
        <f t="shared" si="15"/>
        <v>30423</v>
      </c>
      <c r="I156" s="2"/>
    </row>
    <row r="157" spans="1:9" ht="24" customHeight="1">
      <c r="A157" s="46">
        <v>31</v>
      </c>
      <c r="B157" s="47" t="s">
        <v>171</v>
      </c>
      <c r="C157" s="23">
        <v>1</v>
      </c>
      <c r="D157" s="24" t="s">
        <v>10</v>
      </c>
      <c r="E157" s="25" t="s">
        <v>13</v>
      </c>
      <c r="F157" s="25" t="s">
        <v>13</v>
      </c>
      <c r="G157" s="25">
        <v>29343</v>
      </c>
      <c r="H157" s="26">
        <f t="shared" si="15"/>
        <v>29343</v>
      </c>
      <c r="I157" s="2"/>
    </row>
    <row r="158" spans="1:9" ht="24" customHeight="1">
      <c r="A158" s="9">
        <v>32</v>
      </c>
      <c r="B158" s="10" t="s">
        <v>172</v>
      </c>
      <c r="C158" s="11">
        <v>1</v>
      </c>
      <c r="D158" s="14" t="s">
        <v>10</v>
      </c>
      <c r="E158" s="12" t="s">
        <v>13</v>
      </c>
      <c r="F158" s="12" t="s">
        <v>13</v>
      </c>
      <c r="G158" s="12">
        <v>35594</v>
      </c>
      <c r="H158" s="13">
        <f t="shared" si="15"/>
        <v>35594</v>
      </c>
      <c r="I158" s="2"/>
    </row>
    <row r="159" spans="1:9" ht="24" customHeight="1">
      <c r="A159" s="9">
        <v>33</v>
      </c>
      <c r="B159" s="10" t="s">
        <v>173</v>
      </c>
      <c r="C159" s="11">
        <v>1</v>
      </c>
      <c r="D159" s="14" t="s">
        <v>10</v>
      </c>
      <c r="E159" s="12" t="s">
        <v>13</v>
      </c>
      <c r="F159" s="12" t="s">
        <v>13</v>
      </c>
      <c r="G159" s="12">
        <v>10065</v>
      </c>
      <c r="H159" s="13">
        <f t="shared" si="15"/>
        <v>10065</v>
      </c>
      <c r="I159" s="2"/>
    </row>
    <row r="160" spans="1:9" ht="24" customHeight="1">
      <c r="A160" s="9">
        <v>34</v>
      </c>
      <c r="B160" s="10" t="s">
        <v>37</v>
      </c>
      <c r="C160" s="11">
        <v>1</v>
      </c>
      <c r="D160" s="14" t="s">
        <v>10</v>
      </c>
      <c r="E160" s="12" t="s">
        <v>13</v>
      </c>
      <c r="F160" s="12" t="s">
        <v>13</v>
      </c>
      <c r="G160" s="12">
        <v>19096</v>
      </c>
      <c r="H160" s="13">
        <f t="shared" si="15"/>
        <v>19096</v>
      </c>
      <c r="I160" s="2"/>
    </row>
    <row r="161" spans="1:9" ht="24" customHeight="1">
      <c r="A161" s="46">
        <v>35</v>
      </c>
      <c r="B161" s="47" t="s">
        <v>34</v>
      </c>
      <c r="C161" s="23">
        <v>1</v>
      </c>
      <c r="D161" s="24" t="s">
        <v>10</v>
      </c>
      <c r="E161" s="25" t="s">
        <v>13</v>
      </c>
      <c r="F161" s="25" t="s">
        <v>13</v>
      </c>
      <c r="G161" s="25">
        <v>18359</v>
      </c>
      <c r="H161" s="26">
        <f t="shared" si="15"/>
        <v>18359</v>
      </c>
      <c r="I161" s="2"/>
    </row>
    <row r="162" spans="1:9" ht="24" customHeight="1">
      <c r="A162" s="9">
        <v>36</v>
      </c>
      <c r="B162" s="10" t="s">
        <v>48</v>
      </c>
      <c r="C162" s="11">
        <v>2</v>
      </c>
      <c r="D162" s="14" t="s">
        <v>10</v>
      </c>
      <c r="E162" s="12" t="s">
        <v>13</v>
      </c>
      <c r="F162" s="12" t="s">
        <v>13</v>
      </c>
      <c r="G162" s="12">
        <v>17524</v>
      </c>
      <c r="H162" s="13">
        <f t="shared" si="15"/>
        <v>35048</v>
      </c>
      <c r="I162" s="2"/>
    </row>
    <row r="163" spans="1:9" ht="24" customHeight="1">
      <c r="A163" s="9">
        <v>37</v>
      </c>
      <c r="B163" s="10" t="s">
        <v>49</v>
      </c>
      <c r="C163" s="11">
        <v>3</v>
      </c>
      <c r="D163" s="14" t="s">
        <v>10</v>
      </c>
      <c r="E163" s="12" t="s">
        <v>13</v>
      </c>
      <c r="F163" s="12" t="s">
        <v>13</v>
      </c>
      <c r="G163" s="12">
        <v>16176</v>
      </c>
      <c r="H163" s="13">
        <f t="shared" si="15"/>
        <v>48528</v>
      </c>
      <c r="I163" s="2"/>
    </row>
    <row r="164" spans="1:9" ht="24" customHeight="1">
      <c r="A164" s="9">
        <v>38</v>
      </c>
      <c r="B164" s="10" t="s">
        <v>174</v>
      </c>
      <c r="C164" s="11">
        <v>1</v>
      </c>
      <c r="D164" s="14" t="s">
        <v>10</v>
      </c>
      <c r="E164" s="12" t="s">
        <v>13</v>
      </c>
      <c r="F164" s="12" t="s">
        <v>13</v>
      </c>
      <c r="G164" s="12">
        <v>10784</v>
      </c>
      <c r="H164" s="13">
        <f t="shared" si="15"/>
        <v>10784</v>
      </c>
      <c r="I164" s="2"/>
    </row>
    <row r="165" spans="1:9" ht="24" customHeight="1">
      <c r="A165" s="9">
        <v>39</v>
      </c>
      <c r="B165" s="10" t="s">
        <v>240</v>
      </c>
      <c r="C165" s="11">
        <v>13</v>
      </c>
      <c r="D165" s="14" t="s">
        <v>15</v>
      </c>
      <c r="E165" s="12" t="s">
        <v>13</v>
      </c>
      <c r="F165" s="12" t="s">
        <v>13</v>
      </c>
      <c r="G165" s="12">
        <v>3160</v>
      </c>
      <c r="H165" s="13">
        <f t="shared" si="15"/>
        <v>41080</v>
      </c>
      <c r="I165" s="2"/>
    </row>
    <row r="166" spans="1:9" ht="24" customHeight="1">
      <c r="A166" s="46">
        <v>40</v>
      </c>
      <c r="B166" s="47" t="s">
        <v>187</v>
      </c>
      <c r="C166" s="23">
        <v>1</v>
      </c>
      <c r="D166" s="24" t="s">
        <v>10</v>
      </c>
      <c r="E166" s="25" t="s">
        <v>13</v>
      </c>
      <c r="F166" s="25" t="s">
        <v>13</v>
      </c>
      <c r="G166" s="25">
        <v>13133</v>
      </c>
      <c r="H166" s="26">
        <f t="shared" si="15"/>
        <v>13133</v>
      </c>
      <c r="I166" s="2"/>
    </row>
    <row r="167" spans="1:9" ht="24" customHeight="1">
      <c r="A167" s="9">
        <v>41</v>
      </c>
      <c r="B167" s="10" t="s">
        <v>188</v>
      </c>
      <c r="C167" s="11">
        <v>1</v>
      </c>
      <c r="D167" s="14" t="s">
        <v>10</v>
      </c>
      <c r="E167" s="12" t="s">
        <v>13</v>
      </c>
      <c r="F167" s="12" t="s">
        <v>13</v>
      </c>
      <c r="G167" s="12">
        <v>39473</v>
      </c>
      <c r="H167" s="13">
        <f t="shared" si="15"/>
        <v>39473</v>
      </c>
      <c r="I167" s="2"/>
    </row>
    <row r="168" spans="1:9" ht="24" customHeight="1">
      <c r="A168" s="9">
        <v>42</v>
      </c>
      <c r="B168" s="10" t="s">
        <v>189</v>
      </c>
      <c r="C168" s="11">
        <v>1</v>
      </c>
      <c r="D168" s="14" t="s">
        <v>10</v>
      </c>
      <c r="E168" s="12" t="s">
        <v>13</v>
      </c>
      <c r="F168" s="12" t="s">
        <v>13</v>
      </c>
      <c r="G168" s="12">
        <v>24308</v>
      </c>
      <c r="H168" s="13">
        <f t="shared" si="15"/>
        <v>24308</v>
      </c>
      <c r="I168" s="2"/>
    </row>
    <row r="169" spans="1:9" ht="24" customHeight="1">
      <c r="A169" s="9">
        <v>43</v>
      </c>
      <c r="B169" s="86" t="s">
        <v>269</v>
      </c>
      <c r="C169" s="87">
        <v>1</v>
      </c>
      <c r="D169" s="14" t="s">
        <v>10</v>
      </c>
      <c r="E169" s="17">
        <v>6900</v>
      </c>
      <c r="F169" s="17">
        <v>1000</v>
      </c>
      <c r="G169" s="12">
        <f aca="true" t="shared" si="16" ref="G169:G178">SUM(F169+E169)</f>
        <v>7900</v>
      </c>
      <c r="H169" s="13">
        <f aca="true" t="shared" si="17" ref="H169:H178">SUM(C169*G169)</f>
        <v>7900</v>
      </c>
      <c r="I169" s="2"/>
    </row>
    <row r="170" spans="1:9" ht="24" customHeight="1">
      <c r="A170" s="9">
        <v>44</v>
      </c>
      <c r="B170" s="86" t="s">
        <v>270</v>
      </c>
      <c r="C170" s="11">
        <v>1</v>
      </c>
      <c r="D170" s="14" t="s">
        <v>10</v>
      </c>
      <c r="E170" s="17">
        <v>6800</v>
      </c>
      <c r="F170" s="17">
        <v>1000</v>
      </c>
      <c r="G170" s="12">
        <f t="shared" si="16"/>
        <v>7800</v>
      </c>
      <c r="H170" s="13">
        <f t="shared" si="17"/>
        <v>7800</v>
      </c>
      <c r="I170" s="2"/>
    </row>
    <row r="171" spans="1:9" ht="24" customHeight="1">
      <c r="A171" s="9">
        <v>45</v>
      </c>
      <c r="B171" s="86" t="s">
        <v>262</v>
      </c>
      <c r="C171" s="87">
        <v>3</v>
      </c>
      <c r="D171" s="14" t="s">
        <v>10</v>
      </c>
      <c r="E171" s="17">
        <v>6400</v>
      </c>
      <c r="F171" s="17">
        <v>1000</v>
      </c>
      <c r="G171" s="12">
        <f>SUM(F171+E171)</f>
        <v>7400</v>
      </c>
      <c r="H171" s="13">
        <f>SUM(C171*G171)</f>
        <v>22200</v>
      </c>
      <c r="I171" s="2"/>
    </row>
    <row r="172" spans="1:9" ht="24" customHeight="1">
      <c r="A172" s="9">
        <v>46</v>
      </c>
      <c r="B172" s="86" t="s">
        <v>271</v>
      </c>
      <c r="C172" s="11">
        <v>1</v>
      </c>
      <c r="D172" s="14" t="s">
        <v>10</v>
      </c>
      <c r="E172" s="17">
        <v>4900</v>
      </c>
      <c r="F172" s="17">
        <v>500</v>
      </c>
      <c r="G172" s="12">
        <f>SUM(F172+E172)</f>
        <v>5400</v>
      </c>
      <c r="H172" s="13">
        <f>SUM(C172*G172)</f>
        <v>5400</v>
      </c>
      <c r="I172" s="2"/>
    </row>
    <row r="173" spans="1:9" ht="24" customHeight="1">
      <c r="A173" s="9">
        <v>47</v>
      </c>
      <c r="B173" s="86" t="s">
        <v>272</v>
      </c>
      <c r="C173" s="87">
        <v>1</v>
      </c>
      <c r="D173" s="14" t="s">
        <v>10</v>
      </c>
      <c r="E173" s="17">
        <v>4900</v>
      </c>
      <c r="F173" s="17">
        <v>500</v>
      </c>
      <c r="G173" s="12">
        <f>SUM(F173+E173)</f>
        <v>5400</v>
      </c>
      <c r="H173" s="13">
        <f>SUM(C173*G173)</f>
        <v>5400</v>
      </c>
      <c r="I173" s="2"/>
    </row>
    <row r="174" spans="1:9" ht="24" customHeight="1">
      <c r="A174" s="9">
        <v>48</v>
      </c>
      <c r="B174" s="10" t="s">
        <v>243</v>
      </c>
      <c r="C174" s="11">
        <v>10</v>
      </c>
      <c r="D174" s="14" t="s">
        <v>216</v>
      </c>
      <c r="E174" s="17">
        <v>110</v>
      </c>
      <c r="F174" s="17">
        <v>0</v>
      </c>
      <c r="G174" s="12">
        <f t="shared" si="16"/>
        <v>110</v>
      </c>
      <c r="H174" s="13">
        <f t="shared" si="17"/>
        <v>1100</v>
      </c>
      <c r="I174" s="2"/>
    </row>
    <row r="175" spans="1:9" ht="24" customHeight="1">
      <c r="A175" s="9">
        <v>49</v>
      </c>
      <c r="B175" s="10" t="s">
        <v>244</v>
      </c>
      <c r="C175" s="11">
        <v>25</v>
      </c>
      <c r="D175" s="14" t="s">
        <v>216</v>
      </c>
      <c r="E175" s="17">
        <v>110</v>
      </c>
      <c r="F175" s="17">
        <v>0</v>
      </c>
      <c r="G175" s="12">
        <f t="shared" si="16"/>
        <v>110</v>
      </c>
      <c r="H175" s="13">
        <f t="shared" si="17"/>
        <v>2750</v>
      </c>
      <c r="I175" s="2"/>
    </row>
    <row r="176" spans="1:9" ht="24" customHeight="1">
      <c r="A176" s="9">
        <v>50</v>
      </c>
      <c r="B176" s="10" t="s">
        <v>273</v>
      </c>
      <c r="C176" s="11">
        <v>4</v>
      </c>
      <c r="D176" s="14" t="s">
        <v>216</v>
      </c>
      <c r="E176" s="12">
        <v>110</v>
      </c>
      <c r="F176" s="17">
        <v>0</v>
      </c>
      <c r="G176" s="12">
        <f t="shared" si="16"/>
        <v>110</v>
      </c>
      <c r="H176" s="13">
        <f t="shared" si="17"/>
        <v>440</v>
      </c>
      <c r="I176" s="2"/>
    </row>
    <row r="177" spans="1:9" ht="24" customHeight="1">
      <c r="A177" s="9">
        <v>51</v>
      </c>
      <c r="B177" s="10" t="s">
        <v>274</v>
      </c>
      <c r="C177" s="11">
        <v>1</v>
      </c>
      <c r="D177" s="14" t="s">
        <v>216</v>
      </c>
      <c r="E177" s="17">
        <v>250</v>
      </c>
      <c r="F177" s="17">
        <v>0</v>
      </c>
      <c r="G177" s="12">
        <f t="shared" si="16"/>
        <v>250</v>
      </c>
      <c r="H177" s="13">
        <f t="shared" si="17"/>
        <v>250</v>
      </c>
      <c r="I177" s="2"/>
    </row>
    <row r="178" spans="1:9" ht="24" customHeight="1">
      <c r="A178" s="9">
        <v>52</v>
      </c>
      <c r="B178" s="10" t="s">
        <v>303</v>
      </c>
      <c r="C178" s="11">
        <v>1</v>
      </c>
      <c r="D178" s="14" t="s">
        <v>216</v>
      </c>
      <c r="E178" s="17">
        <v>250</v>
      </c>
      <c r="F178" s="17">
        <v>0</v>
      </c>
      <c r="G178" s="12">
        <f t="shared" si="16"/>
        <v>250</v>
      </c>
      <c r="H178" s="13">
        <f t="shared" si="17"/>
        <v>250</v>
      </c>
      <c r="I178" s="2"/>
    </row>
    <row r="179" spans="1:9" ht="24" customHeight="1">
      <c r="A179" s="9">
        <v>53</v>
      </c>
      <c r="B179" s="10" t="s">
        <v>275</v>
      </c>
      <c r="C179" s="11">
        <v>2</v>
      </c>
      <c r="D179" s="14" t="s">
        <v>216</v>
      </c>
      <c r="E179" s="17">
        <v>1110</v>
      </c>
      <c r="F179" s="17">
        <v>0</v>
      </c>
      <c r="G179" s="12">
        <f aca="true" t="shared" si="18" ref="G179:G198">SUM(F179+E179)</f>
        <v>1110</v>
      </c>
      <c r="H179" s="13">
        <f aca="true" t="shared" si="19" ref="H179:H198">SUM(C179*G179)</f>
        <v>2220</v>
      </c>
      <c r="I179" s="2"/>
    </row>
    <row r="180" spans="1:9" ht="24" customHeight="1">
      <c r="A180" s="9">
        <v>54</v>
      </c>
      <c r="B180" s="10" t="s">
        <v>263</v>
      </c>
      <c r="C180" s="11">
        <v>4</v>
      </c>
      <c r="D180" s="14" t="s">
        <v>216</v>
      </c>
      <c r="E180" s="17">
        <v>1110</v>
      </c>
      <c r="F180" s="17">
        <v>0</v>
      </c>
      <c r="G180" s="12">
        <f t="shared" si="18"/>
        <v>1110</v>
      </c>
      <c r="H180" s="13">
        <f t="shared" si="19"/>
        <v>4440</v>
      </c>
      <c r="I180" s="2"/>
    </row>
    <row r="181" spans="1:9" ht="24" customHeight="1">
      <c r="A181" s="9">
        <v>55</v>
      </c>
      <c r="B181" s="10" t="s">
        <v>264</v>
      </c>
      <c r="C181" s="11">
        <v>3</v>
      </c>
      <c r="D181" s="14" t="s">
        <v>216</v>
      </c>
      <c r="E181" s="17">
        <v>1360</v>
      </c>
      <c r="F181" s="17">
        <v>0</v>
      </c>
      <c r="G181" s="12">
        <f t="shared" si="18"/>
        <v>1360</v>
      </c>
      <c r="H181" s="13">
        <f t="shared" si="19"/>
        <v>4080</v>
      </c>
      <c r="I181" s="2"/>
    </row>
    <row r="182" spans="1:9" ht="24" customHeight="1">
      <c r="A182" s="9">
        <v>56</v>
      </c>
      <c r="B182" s="10" t="s">
        <v>265</v>
      </c>
      <c r="C182" s="11">
        <v>1</v>
      </c>
      <c r="D182" s="14" t="s">
        <v>216</v>
      </c>
      <c r="E182" s="17">
        <v>3510</v>
      </c>
      <c r="F182" s="17">
        <v>0</v>
      </c>
      <c r="G182" s="12">
        <f t="shared" si="18"/>
        <v>3510</v>
      </c>
      <c r="H182" s="13">
        <f t="shared" si="19"/>
        <v>3510</v>
      </c>
      <c r="I182" s="2"/>
    </row>
    <row r="183" spans="1:9" ht="24" customHeight="1">
      <c r="A183" s="9">
        <v>57</v>
      </c>
      <c r="B183" s="10" t="s">
        <v>276</v>
      </c>
      <c r="C183" s="11">
        <v>1</v>
      </c>
      <c r="D183" s="14" t="s">
        <v>216</v>
      </c>
      <c r="E183" s="17">
        <v>3510</v>
      </c>
      <c r="F183" s="17">
        <v>0</v>
      </c>
      <c r="G183" s="12">
        <f t="shared" si="18"/>
        <v>3510</v>
      </c>
      <c r="H183" s="13">
        <f t="shared" si="19"/>
        <v>3510</v>
      </c>
      <c r="I183" s="2"/>
    </row>
    <row r="184" spans="1:9" ht="24" customHeight="1">
      <c r="A184" s="9">
        <v>58</v>
      </c>
      <c r="B184" s="10" t="s">
        <v>277</v>
      </c>
      <c r="C184" s="11">
        <v>2</v>
      </c>
      <c r="D184" s="14" t="s">
        <v>216</v>
      </c>
      <c r="E184" s="17">
        <v>5560</v>
      </c>
      <c r="F184" s="17">
        <v>150</v>
      </c>
      <c r="G184" s="12">
        <f t="shared" si="18"/>
        <v>5710</v>
      </c>
      <c r="H184" s="13">
        <f t="shared" si="19"/>
        <v>11420</v>
      </c>
      <c r="I184" s="2"/>
    </row>
    <row r="185" spans="1:9" ht="24" customHeight="1">
      <c r="A185" s="9">
        <v>59</v>
      </c>
      <c r="B185" s="89" t="s">
        <v>247</v>
      </c>
      <c r="C185" s="11">
        <v>41</v>
      </c>
      <c r="D185" s="14" t="s">
        <v>10</v>
      </c>
      <c r="E185" s="12">
        <v>2498</v>
      </c>
      <c r="F185" s="12">
        <v>150</v>
      </c>
      <c r="G185" s="12">
        <f t="shared" si="18"/>
        <v>2648</v>
      </c>
      <c r="H185" s="13">
        <f t="shared" si="19"/>
        <v>108568</v>
      </c>
      <c r="I185" s="2"/>
    </row>
    <row r="186" spans="1:9" ht="24" customHeight="1">
      <c r="A186" s="9">
        <v>60</v>
      </c>
      <c r="B186" s="89" t="s">
        <v>248</v>
      </c>
      <c r="C186" s="11">
        <v>33</v>
      </c>
      <c r="D186" s="14" t="s">
        <v>10</v>
      </c>
      <c r="E186" s="12">
        <v>1810</v>
      </c>
      <c r="F186" s="12">
        <v>135</v>
      </c>
      <c r="G186" s="12">
        <f t="shared" si="18"/>
        <v>1945</v>
      </c>
      <c r="H186" s="13">
        <f t="shared" si="19"/>
        <v>64185</v>
      </c>
      <c r="I186" s="2"/>
    </row>
    <row r="187" spans="1:9" ht="24" customHeight="1">
      <c r="A187" s="9">
        <v>61</v>
      </c>
      <c r="B187" s="88" t="s">
        <v>249</v>
      </c>
      <c r="C187" s="11">
        <v>104</v>
      </c>
      <c r="D187" s="14" t="s">
        <v>10</v>
      </c>
      <c r="E187" s="17">
        <v>494.1</v>
      </c>
      <c r="F187" s="12">
        <v>115</v>
      </c>
      <c r="G187" s="12">
        <f t="shared" si="18"/>
        <v>609.1</v>
      </c>
      <c r="H187" s="31">
        <f t="shared" si="19"/>
        <v>63346.4</v>
      </c>
      <c r="I187" s="2"/>
    </row>
    <row r="188" spans="1:9" ht="24" customHeight="1">
      <c r="A188" s="9">
        <v>62</v>
      </c>
      <c r="B188" s="10" t="s">
        <v>213</v>
      </c>
      <c r="C188" s="11">
        <v>28</v>
      </c>
      <c r="D188" s="14" t="s">
        <v>10</v>
      </c>
      <c r="E188" s="12">
        <v>52</v>
      </c>
      <c r="F188" s="12">
        <v>80</v>
      </c>
      <c r="G188" s="12">
        <f t="shared" si="18"/>
        <v>132</v>
      </c>
      <c r="H188" s="13">
        <f t="shared" si="19"/>
        <v>3696</v>
      </c>
      <c r="I188" s="2"/>
    </row>
    <row r="189" spans="1:9" ht="24" customHeight="1">
      <c r="A189" s="9">
        <v>63</v>
      </c>
      <c r="B189" s="10" t="s">
        <v>278</v>
      </c>
      <c r="C189" s="11">
        <v>3</v>
      </c>
      <c r="D189" s="14" t="s">
        <v>10</v>
      </c>
      <c r="E189" s="12">
        <v>0</v>
      </c>
      <c r="F189" s="12">
        <v>4000</v>
      </c>
      <c r="G189" s="12">
        <f t="shared" si="18"/>
        <v>4000</v>
      </c>
      <c r="H189" s="13">
        <f t="shared" si="19"/>
        <v>12000</v>
      </c>
      <c r="I189" s="2"/>
    </row>
    <row r="190" spans="1:9" ht="24" customHeight="1">
      <c r="A190" s="9">
        <v>64</v>
      </c>
      <c r="B190" s="10" t="s">
        <v>239</v>
      </c>
      <c r="C190" s="11">
        <v>10</v>
      </c>
      <c r="D190" s="14" t="s">
        <v>10</v>
      </c>
      <c r="E190" s="12">
        <v>0</v>
      </c>
      <c r="F190" s="12">
        <v>4000</v>
      </c>
      <c r="G190" s="12">
        <f>SUM(F190+E190)</f>
        <v>4000</v>
      </c>
      <c r="H190" s="13">
        <f>SUM(C190*G190)</f>
        <v>40000</v>
      </c>
      <c r="I190" s="2"/>
    </row>
    <row r="191" spans="1:9" ht="24" customHeight="1">
      <c r="A191" s="9">
        <v>65</v>
      </c>
      <c r="B191" s="10" t="s">
        <v>279</v>
      </c>
      <c r="C191" s="11">
        <v>2</v>
      </c>
      <c r="D191" s="14" t="s">
        <v>10</v>
      </c>
      <c r="E191" s="12">
        <v>0</v>
      </c>
      <c r="F191" s="12">
        <v>4000</v>
      </c>
      <c r="G191" s="12">
        <f>SUM(F191+E191)</f>
        <v>4000</v>
      </c>
      <c r="H191" s="13">
        <f>SUM(C191*G191)</f>
        <v>8000</v>
      </c>
      <c r="I191" s="2"/>
    </row>
    <row r="192" spans="1:9" ht="24" customHeight="1">
      <c r="A192" s="9">
        <v>66</v>
      </c>
      <c r="B192" s="10" t="s">
        <v>280</v>
      </c>
      <c r="C192" s="11">
        <v>2</v>
      </c>
      <c r="D192" s="14" t="s">
        <v>39</v>
      </c>
      <c r="E192" s="12">
        <v>1508</v>
      </c>
      <c r="F192" s="12">
        <v>300</v>
      </c>
      <c r="G192" s="12">
        <f>SUM(F192+E192)</f>
        <v>1808</v>
      </c>
      <c r="H192" s="13">
        <f>SUM(C192*G192)</f>
        <v>3616</v>
      </c>
      <c r="I192" s="2"/>
    </row>
    <row r="193" spans="1:9" ht="24" customHeight="1">
      <c r="A193" s="9">
        <v>67</v>
      </c>
      <c r="B193" s="10" t="s">
        <v>281</v>
      </c>
      <c r="C193" s="11">
        <v>2</v>
      </c>
      <c r="D193" s="14" t="s">
        <v>10</v>
      </c>
      <c r="E193" s="12">
        <v>840</v>
      </c>
      <c r="F193" s="12">
        <v>100</v>
      </c>
      <c r="G193" s="12">
        <f>SUM(F193+E193)</f>
        <v>940</v>
      </c>
      <c r="H193" s="13">
        <f>SUM(C193*G193)</f>
        <v>1880</v>
      </c>
      <c r="I193" s="2"/>
    </row>
    <row r="194" spans="1:9" ht="24" customHeight="1" thickBot="1">
      <c r="A194" s="48">
        <v>68</v>
      </c>
      <c r="B194" s="49" t="s">
        <v>214</v>
      </c>
      <c r="C194" s="50">
        <v>40</v>
      </c>
      <c r="D194" s="51" t="s">
        <v>10</v>
      </c>
      <c r="E194" s="52">
        <v>130</v>
      </c>
      <c r="F194" s="52">
        <v>90</v>
      </c>
      <c r="G194" s="52">
        <f t="shared" si="18"/>
        <v>220</v>
      </c>
      <c r="H194" s="53">
        <f t="shared" si="19"/>
        <v>8800</v>
      </c>
      <c r="I194" s="2"/>
    </row>
    <row r="195" spans="1:9" ht="24" customHeight="1">
      <c r="A195" s="46">
        <v>69</v>
      </c>
      <c r="B195" s="104" t="s">
        <v>300</v>
      </c>
      <c r="C195" s="23">
        <v>5</v>
      </c>
      <c r="D195" s="24" t="s">
        <v>10</v>
      </c>
      <c r="E195" s="25">
        <v>400</v>
      </c>
      <c r="F195" s="25">
        <v>100</v>
      </c>
      <c r="G195" s="25">
        <f>SUM(F195+E195)</f>
        <v>500</v>
      </c>
      <c r="H195" s="26">
        <f>SUM(C195*G195)</f>
        <v>2500</v>
      </c>
      <c r="I195" s="2"/>
    </row>
    <row r="196" spans="1:9" ht="24" customHeight="1">
      <c r="A196" s="9">
        <v>70</v>
      </c>
      <c r="B196" s="104" t="s">
        <v>299</v>
      </c>
      <c r="C196" s="23">
        <v>3</v>
      </c>
      <c r="D196" s="24" t="s">
        <v>10</v>
      </c>
      <c r="E196" s="25">
        <v>2300</v>
      </c>
      <c r="F196" s="25">
        <v>265</v>
      </c>
      <c r="G196" s="25">
        <f t="shared" si="18"/>
        <v>2565</v>
      </c>
      <c r="H196" s="26">
        <f t="shared" si="19"/>
        <v>7695</v>
      </c>
      <c r="I196" s="2"/>
    </row>
    <row r="197" spans="1:9" ht="24" customHeight="1">
      <c r="A197" s="9">
        <v>71</v>
      </c>
      <c r="B197" s="10" t="s">
        <v>282</v>
      </c>
      <c r="C197" s="11">
        <v>1</v>
      </c>
      <c r="D197" s="14" t="s">
        <v>10</v>
      </c>
      <c r="E197" s="12">
        <v>1300</v>
      </c>
      <c r="F197" s="12">
        <v>100</v>
      </c>
      <c r="G197" s="12">
        <f t="shared" si="18"/>
        <v>1400</v>
      </c>
      <c r="H197" s="13">
        <f t="shared" si="19"/>
        <v>1400</v>
      </c>
      <c r="I197" s="2"/>
    </row>
    <row r="198" spans="1:9" ht="24" customHeight="1">
      <c r="A198" s="9">
        <v>72</v>
      </c>
      <c r="B198" s="90" t="s">
        <v>250</v>
      </c>
      <c r="C198" s="23">
        <v>2</v>
      </c>
      <c r="D198" s="24" t="s">
        <v>10</v>
      </c>
      <c r="E198" s="25">
        <v>2800</v>
      </c>
      <c r="F198" s="25">
        <v>265</v>
      </c>
      <c r="G198" s="25">
        <f t="shared" si="18"/>
        <v>3065</v>
      </c>
      <c r="H198" s="26">
        <f t="shared" si="19"/>
        <v>6130</v>
      </c>
      <c r="I198" s="2"/>
    </row>
    <row r="199" spans="1:9" ht="24" customHeight="1">
      <c r="A199" s="9">
        <v>73</v>
      </c>
      <c r="B199" s="90" t="s">
        <v>283</v>
      </c>
      <c r="C199" s="23">
        <v>4</v>
      </c>
      <c r="D199" s="24" t="s">
        <v>10</v>
      </c>
      <c r="E199" s="25">
        <v>350</v>
      </c>
      <c r="F199" s="25">
        <v>110</v>
      </c>
      <c r="G199" s="25">
        <f aca="true" t="shared" si="20" ref="G199:G205">SUM(F199+E199)</f>
        <v>460</v>
      </c>
      <c r="H199" s="26">
        <f aca="true" t="shared" si="21" ref="H199:H205">SUM(C199*G199)</f>
        <v>1840</v>
      </c>
      <c r="I199" s="2"/>
    </row>
    <row r="200" spans="1:9" ht="24" customHeight="1">
      <c r="A200" s="9">
        <v>74</v>
      </c>
      <c r="B200" s="90" t="s">
        <v>251</v>
      </c>
      <c r="C200" s="91">
        <v>6</v>
      </c>
      <c r="D200" s="24" t="s">
        <v>19</v>
      </c>
      <c r="E200" s="25">
        <v>1800</v>
      </c>
      <c r="F200" s="25">
        <v>0</v>
      </c>
      <c r="G200" s="25">
        <f t="shared" si="20"/>
        <v>1800</v>
      </c>
      <c r="H200" s="26">
        <f t="shared" si="21"/>
        <v>10800</v>
      </c>
      <c r="I200" s="2"/>
    </row>
    <row r="201" spans="1:9" ht="24" customHeight="1">
      <c r="A201" s="9">
        <v>75</v>
      </c>
      <c r="B201" s="10" t="s">
        <v>254</v>
      </c>
      <c r="C201" s="109">
        <v>1546.6</v>
      </c>
      <c r="D201" s="14" t="s">
        <v>15</v>
      </c>
      <c r="E201" s="17">
        <v>8.15</v>
      </c>
      <c r="F201" s="12">
        <v>7</v>
      </c>
      <c r="G201" s="17">
        <f t="shared" si="20"/>
        <v>15.15</v>
      </c>
      <c r="H201" s="31">
        <f t="shared" si="21"/>
        <v>23430.989999999998</v>
      </c>
      <c r="I201" s="2"/>
    </row>
    <row r="202" spans="1:9" ht="24" customHeight="1">
      <c r="A202" s="9">
        <v>76</v>
      </c>
      <c r="B202" s="10" t="s">
        <v>253</v>
      </c>
      <c r="C202" s="57">
        <v>939.9</v>
      </c>
      <c r="D202" s="14" t="s">
        <v>15</v>
      </c>
      <c r="E202" s="17">
        <v>12.29</v>
      </c>
      <c r="F202" s="12">
        <v>10</v>
      </c>
      <c r="G202" s="17">
        <f t="shared" si="20"/>
        <v>22.29</v>
      </c>
      <c r="H202" s="31">
        <f t="shared" si="21"/>
        <v>20950.371</v>
      </c>
      <c r="I202" s="2"/>
    </row>
    <row r="203" spans="1:9" ht="24" customHeight="1">
      <c r="A203" s="9">
        <v>77</v>
      </c>
      <c r="B203" s="10" t="s">
        <v>252</v>
      </c>
      <c r="C203" s="57">
        <v>385.5</v>
      </c>
      <c r="D203" s="14" t="s">
        <v>15</v>
      </c>
      <c r="E203" s="17">
        <v>20.23</v>
      </c>
      <c r="F203" s="12">
        <v>12</v>
      </c>
      <c r="G203" s="17">
        <f t="shared" si="20"/>
        <v>32.230000000000004</v>
      </c>
      <c r="H203" s="31">
        <f t="shared" si="21"/>
        <v>12424.665</v>
      </c>
      <c r="I203" s="2"/>
    </row>
    <row r="204" spans="1:9" ht="24" customHeight="1">
      <c r="A204" s="9">
        <v>78</v>
      </c>
      <c r="B204" s="10" t="s">
        <v>266</v>
      </c>
      <c r="C204" s="11">
        <v>681</v>
      </c>
      <c r="D204" s="14" t="s">
        <v>15</v>
      </c>
      <c r="E204" s="17">
        <v>35.25</v>
      </c>
      <c r="F204" s="12">
        <v>16</v>
      </c>
      <c r="G204" s="17">
        <f t="shared" si="20"/>
        <v>51.25</v>
      </c>
      <c r="H204" s="31">
        <f t="shared" si="21"/>
        <v>34901.25</v>
      </c>
      <c r="I204" s="2"/>
    </row>
    <row r="205" spans="1:9" ht="24" customHeight="1">
      <c r="A205" s="9">
        <v>79</v>
      </c>
      <c r="B205" s="10" t="s">
        <v>255</v>
      </c>
      <c r="C205" s="11">
        <v>64</v>
      </c>
      <c r="D205" s="14" t="s">
        <v>15</v>
      </c>
      <c r="E205" s="17">
        <v>54.7</v>
      </c>
      <c r="F205" s="12">
        <v>20</v>
      </c>
      <c r="G205" s="17">
        <f t="shared" si="20"/>
        <v>74.7</v>
      </c>
      <c r="H205" s="31">
        <f t="shared" si="21"/>
        <v>4780.8</v>
      </c>
      <c r="I205" s="2"/>
    </row>
    <row r="206" spans="1:9" ht="24" customHeight="1">
      <c r="A206" s="46">
        <v>80</v>
      </c>
      <c r="B206" s="47" t="s">
        <v>267</v>
      </c>
      <c r="C206" s="23">
        <v>108</v>
      </c>
      <c r="D206" s="24" t="s">
        <v>15</v>
      </c>
      <c r="E206" s="54">
        <v>113.9</v>
      </c>
      <c r="F206" s="25">
        <v>30</v>
      </c>
      <c r="G206" s="54">
        <f aca="true" t="shared" si="22" ref="G206:G213">SUM(F206+E206)</f>
        <v>143.9</v>
      </c>
      <c r="H206" s="61">
        <f aca="true" t="shared" si="23" ref="H206:H213">SUM(C206*G206)</f>
        <v>15541.2</v>
      </c>
      <c r="I206" s="2"/>
    </row>
    <row r="207" spans="1:9" ht="24" customHeight="1">
      <c r="A207" s="9">
        <v>81</v>
      </c>
      <c r="B207" s="10" t="s">
        <v>284</v>
      </c>
      <c r="C207" s="11">
        <v>172</v>
      </c>
      <c r="D207" s="14" t="s">
        <v>15</v>
      </c>
      <c r="E207" s="17">
        <v>163.87</v>
      </c>
      <c r="F207" s="12">
        <v>40</v>
      </c>
      <c r="G207" s="17">
        <f t="shared" si="22"/>
        <v>203.87</v>
      </c>
      <c r="H207" s="31">
        <f t="shared" si="23"/>
        <v>35065.64</v>
      </c>
      <c r="I207" s="2"/>
    </row>
    <row r="208" spans="1:9" ht="24" customHeight="1">
      <c r="A208" s="9">
        <v>82</v>
      </c>
      <c r="B208" s="10" t="s">
        <v>257</v>
      </c>
      <c r="C208" s="57">
        <v>759.4</v>
      </c>
      <c r="D208" s="14" t="s">
        <v>15</v>
      </c>
      <c r="E208" s="17">
        <v>25.49</v>
      </c>
      <c r="F208" s="12">
        <v>22</v>
      </c>
      <c r="G208" s="17">
        <f t="shared" si="22"/>
        <v>47.489999999999995</v>
      </c>
      <c r="H208" s="31">
        <f t="shared" si="23"/>
        <v>36063.905999999995</v>
      </c>
      <c r="I208" s="2"/>
    </row>
    <row r="209" spans="1:9" ht="24" customHeight="1">
      <c r="A209" s="9">
        <v>83</v>
      </c>
      <c r="B209" s="10" t="s">
        <v>268</v>
      </c>
      <c r="C209" s="57">
        <v>48.5</v>
      </c>
      <c r="D209" s="14" t="s">
        <v>15</v>
      </c>
      <c r="E209" s="17">
        <v>36.8</v>
      </c>
      <c r="F209" s="12">
        <v>24</v>
      </c>
      <c r="G209" s="17">
        <f t="shared" si="22"/>
        <v>60.8</v>
      </c>
      <c r="H209" s="31">
        <f t="shared" si="23"/>
        <v>2948.7999999999997</v>
      </c>
      <c r="I209" s="2"/>
    </row>
    <row r="210" spans="1:9" ht="24" customHeight="1">
      <c r="A210" s="9">
        <v>84</v>
      </c>
      <c r="B210" s="10" t="s">
        <v>285</v>
      </c>
      <c r="C210" s="57">
        <v>25.5</v>
      </c>
      <c r="D210" s="14" t="s">
        <v>15</v>
      </c>
      <c r="E210" s="17">
        <v>52.32</v>
      </c>
      <c r="F210" s="12">
        <v>28</v>
      </c>
      <c r="G210" s="17">
        <f>SUM(F210+E210)</f>
        <v>80.32</v>
      </c>
      <c r="H210" s="31">
        <f>SUM(C210*G210)</f>
        <v>2048.16</v>
      </c>
      <c r="I210" s="2"/>
    </row>
    <row r="211" spans="1:9" ht="24" customHeight="1">
      <c r="A211" s="9">
        <v>85</v>
      </c>
      <c r="B211" s="10" t="s">
        <v>258</v>
      </c>
      <c r="C211" s="57">
        <v>230</v>
      </c>
      <c r="D211" s="14" t="s">
        <v>15</v>
      </c>
      <c r="E211" s="17">
        <v>191.66</v>
      </c>
      <c r="F211" s="12">
        <v>72</v>
      </c>
      <c r="G211" s="17">
        <f t="shared" si="22"/>
        <v>263.65999999999997</v>
      </c>
      <c r="H211" s="31">
        <f t="shared" si="23"/>
        <v>60641.799999999996</v>
      </c>
      <c r="I211" s="2"/>
    </row>
    <row r="212" spans="1:9" ht="24" customHeight="1">
      <c r="A212" s="9">
        <v>86</v>
      </c>
      <c r="B212" s="10" t="s">
        <v>260</v>
      </c>
      <c r="C212" s="11">
        <v>1</v>
      </c>
      <c r="D212" s="14" t="s">
        <v>14</v>
      </c>
      <c r="E212" s="17">
        <v>4997.39</v>
      </c>
      <c r="F212" s="17">
        <v>2357.36</v>
      </c>
      <c r="G212" s="17">
        <f t="shared" si="22"/>
        <v>7354.75</v>
      </c>
      <c r="H212" s="31">
        <f t="shared" si="23"/>
        <v>7354.75</v>
      </c>
      <c r="I212" s="2"/>
    </row>
    <row r="213" spans="1:9" ht="24" customHeight="1">
      <c r="A213" s="9">
        <v>87</v>
      </c>
      <c r="B213" s="10" t="s">
        <v>259</v>
      </c>
      <c r="C213" s="11">
        <v>1</v>
      </c>
      <c r="D213" s="14" t="s">
        <v>14</v>
      </c>
      <c r="E213" s="17">
        <v>9983.68</v>
      </c>
      <c r="F213" s="17">
        <v>5271.72</v>
      </c>
      <c r="G213" s="17">
        <f t="shared" si="22"/>
        <v>15255.400000000001</v>
      </c>
      <c r="H213" s="31">
        <f t="shared" si="23"/>
        <v>15255.400000000001</v>
      </c>
      <c r="I213" s="2"/>
    </row>
    <row r="214" spans="1:9" ht="24" customHeight="1">
      <c r="A214" s="9">
        <v>88</v>
      </c>
      <c r="B214" s="58" t="s">
        <v>58</v>
      </c>
      <c r="C214" s="59">
        <v>15</v>
      </c>
      <c r="D214" s="60" t="s">
        <v>10</v>
      </c>
      <c r="E214" s="17" t="s">
        <v>13</v>
      </c>
      <c r="F214" s="17" t="s">
        <v>13</v>
      </c>
      <c r="G214" s="66">
        <v>1540</v>
      </c>
      <c r="H214" s="13">
        <f>SUM(G214*C214)</f>
        <v>23100</v>
      </c>
      <c r="I214" s="2"/>
    </row>
    <row r="215" spans="1:256" ht="24" customHeight="1">
      <c r="A215" s="9">
        <v>89</v>
      </c>
      <c r="B215" s="64" t="s">
        <v>103</v>
      </c>
      <c r="C215" s="65">
        <v>1</v>
      </c>
      <c r="D215" s="65" t="s">
        <v>10</v>
      </c>
      <c r="E215" s="65">
        <v>1450000</v>
      </c>
      <c r="F215" s="65">
        <v>0</v>
      </c>
      <c r="G215" s="66">
        <f>SUM(F215+E215)</f>
        <v>1450000</v>
      </c>
      <c r="H215" s="67">
        <f>SUM(C215*G215)</f>
        <v>1450000</v>
      </c>
      <c r="I215" s="68">
        <v>56</v>
      </c>
      <c r="J215" s="70"/>
      <c r="K215" s="71"/>
      <c r="L215" s="71"/>
      <c r="M215" s="71"/>
      <c r="N215" s="71"/>
      <c r="O215" s="72"/>
      <c r="P215" s="72"/>
      <c r="Q215" s="73"/>
      <c r="R215" s="70"/>
      <c r="S215" s="71"/>
      <c r="T215" s="71"/>
      <c r="U215" s="71"/>
      <c r="V215" s="71"/>
      <c r="W215" s="72"/>
      <c r="X215" s="72"/>
      <c r="Y215" s="73"/>
      <c r="Z215" s="70"/>
      <c r="AA215" s="69">
        <v>1</v>
      </c>
      <c r="AB215" s="65" t="s">
        <v>10</v>
      </c>
      <c r="AC215" s="65">
        <v>1381050</v>
      </c>
      <c r="AD215" s="65">
        <v>0</v>
      </c>
      <c r="AE215" s="66">
        <f>SUM(AD215+AC215)</f>
        <v>1381050</v>
      </c>
      <c r="AF215" s="67">
        <f>SUM(AA215*AE215)</f>
        <v>1381050</v>
      </c>
      <c r="AG215" s="9">
        <v>56</v>
      </c>
      <c r="AH215" s="64" t="s">
        <v>103</v>
      </c>
      <c r="AI215" s="65">
        <v>1</v>
      </c>
      <c r="AJ215" s="65" t="s">
        <v>10</v>
      </c>
      <c r="AK215" s="65">
        <v>1381050</v>
      </c>
      <c r="AL215" s="65">
        <v>0</v>
      </c>
      <c r="AM215" s="66">
        <f>SUM(AL215+AK215)</f>
        <v>1381050</v>
      </c>
      <c r="AN215" s="67">
        <f>SUM(AI215*AM215)</f>
        <v>1381050</v>
      </c>
      <c r="AO215" s="9">
        <v>56</v>
      </c>
      <c r="AP215" s="64" t="s">
        <v>103</v>
      </c>
      <c r="AQ215" s="65">
        <v>1</v>
      </c>
      <c r="AR215" s="65" t="s">
        <v>10</v>
      </c>
      <c r="AS215" s="65">
        <v>1381050</v>
      </c>
      <c r="AT215" s="65">
        <v>0</v>
      </c>
      <c r="AU215" s="66">
        <f>SUM(AT215+AS215)</f>
        <v>1381050</v>
      </c>
      <c r="AV215" s="67">
        <f>SUM(AQ215*AU215)</f>
        <v>1381050</v>
      </c>
      <c r="AW215" s="9">
        <v>56</v>
      </c>
      <c r="AX215" s="64" t="s">
        <v>103</v>
      </c>
      <c r="AY215" s="65">
        <v>1</v>
      </c>
      <c r="AZ215" s="65" t="s">
        <v>10</v>
      </c>
      <c r="BA215" s="65">
        <v>1381050</v>
      </c>
      <c r="BB215" s="65">
        <v>0</v>
      </c>
      <c r="BC215" s="66">
        <f>SUM(BB215+BA215)</f>
        <v>1381050</v>
      </c>
      <c r="BD215" s="67">
        <f>SUM(AY215*BC215)</f>
        <v>1381050</v>
      </c>
      <c r="BE215" s="9">
        <v>56</v>
      </c>
      <c r="BF215" s="64" t="s">
        <v>103</v>
      </c>
      <c r="BG215" s="65">
        <v>1</v>
      </c>
      <c r="BH215" s="65" t="s">
        <v>10</v>
      </c>
      <c r="BI215" s="65">
        <v>1381050</v>
      </c>
      <c r="BJ215" s="65">
        <v>0</v>
      </c>
      <c r="BK215" s="66">
        <f>SUM(BJ215+BI215)</f>
        <v>1381050</v>
      </c>
      <c r="BL215" s="67">
        <f>SUM(BG215*BK215)</f>
        <v>1381050</v>
      </c>
      <c r="BM215" s="9">
        <v>56</v>
      </c>
      <c r="BN215" s="64" t="s">
        <v>103</v>
      </c>
      <c r="BO215" s="65">
        <v>1</v>
      </c>
      <c r="BP215" s="65" t="s">
        <v>10</v>
      </c>
      <c r="BQ215" s="65">
        <v>1381050</v>
      </c>
      <c r="BR215" s="65">
        <v>0</v>
      </c>
      <c r="BS215" s="66">
        <f>SUM(BR215+BQ215)</f>
        <v>1381050</v>
      </c>
      <c r="BT215" s="67">
        <f>SUM(BO215*BS215)</f>
        <v>1381050</v>
      </c>
      <c r="BU215" s="9">
        <v>56</v>
      </c>
      <c r="BV215" s="64" t="s">
        <v>103</v>
      </c>
      <c r="BW215" s="65">
        <v>1</v>
      </c>
      <c r="BX215" s="65" t="s">
        <v>10</v>
      </c>
      <c r="BY215" s="65">
        <v>1381050</v>
      </c>
      <c r="BZ215" s="65">
        <v>0</v>
      </c>
      <c r="CA215" s="66">
        <f>SUM(BZ215+BY215)</f>
        <v>1381050</v>
      </c>
      <c r="CB215" s="67">
        <f>SUM(BW215*CA215)</f>
        <v>1381050</v>
      </c>
      <c r="CC215" s="9">
        <v>56</v>
      </c>
      <c r="CD215" s="64" t="s">
        <v>103</v>
      </c>
      <c r="CE215" s="65">
        <v>1</v>
      </c>
      <c r="CF215" s="65" t="s">
        <v>10</v>
      </c>
      <c r="CG215" s="65">
        <v>1381050</v>
      </c>
      <c r="CH215" s="65">
        <v>0</v>
      </c>
      <c r="CI215" s="66">
        <f>SUM(CH215+CG215)</f>
        <v>1381050</v>
      </c>
      <c r="CJ215" s="67">
        <f>SUM(CE215*CI215)</f>
        <v>1381050</v>
      </c>
      <c r="CK215" s="9">
        <v>56</v>
      </c>
      <c r="CL215" s="64" t="s">
        <v>103</v>
      </c>
      <c r="CM215" s="65">
        <v>1</v>
      </c>
      <c r="CN215" s="65" t="s">
        <v>10</v>
      </c>
      <c r="CO215" s="65">
        <v>1381050</v>
      </c>
      <c r="CP215" s="65">
        <v>0</v>
      </c>
      <c r="CQ215" s="66">
        <f>SUM(CP215+CO215)</f>
        <v>1381050</v>
      </c>
      <c r="CR215" s="67">
        <f>SUM(CM215*CQ215)</f>
        <v>1381050</v>
      </c>
      <c r="CS215" s="9">
        <v>56</v>
      </c>
      <c r="CT215" s="64" t="s">
        <v>103</v>
      </c>
      <c r="CU215" s="65">
        <v>1</v>
      </c>
      <c r="CV215" s="65" t="s">
        <v>10</v>
      </c>
      <c r="CW215" s="65">
        <v>1381050</v>
      </c>
      <c r="CX215" s="65">
        <v>0</v>
      </c>
      <c r="CY215" s="66">
        <f>SUM(CX215+CW215)</f>
        <v>1381050</v>
      </c>
      <c r="CZ215" s="67">
        <f>SUM(CU215*CY215)</f>
        <v>1381050</v>
      </c>
      <c r="DA215" s="9">
        <v>56</v>
      </c>
      <c r="DB215" s="64" t="s">
        <v>103</v>
      </c>
      <c r="DC215" s="65">
        <v>1</v>
      </c>
      <c r="DD215" s="65" t="s">
        <v>10</v>
      </c>
      <c r="DE215" s="65">
        <v>1381050</v>
      </c>
      <c r="DF215" s="65">
        <v>0</v>
      </c>
      <c r="DG215" s="66">
        <f>SUM(DF215+DE215)</f>
        <v>1381050</v>
      </c>
      <c r="DH215" s="67">
        <f>SUM(DC215*DG215)</f>
        <v>1381050</v>
      </c>
      <c r="DI215" s="9">
        <v>56</v>
      </c>
      <c r="DJ215" s="64" t="s">
        <v>103</v>
      </c>
      <c r="DK215" s="65">
        <v>1</v>
      </c>
      <c r="DL215" s="65" t="s">
        <v>10</v>
      </c>
      <c r="DM215" s="65">
        <v>1381050</v>
      </c>
      <c r="DN215" s="65">
        <v>0</v>
      </c>
      <c r="DO215" s="66">
        <f>SUM(DN215+DM215)</f>
        <v>1381050</v>
      </c>
      <c r="DP215" s="67">
        <f>SUM(DK215*DO215)</f>
        <v>1381050</v>
      </c>
      <c r="DQ215" s="9">
        <v>56</v>
      </c>
      <c r="DR215" s="64" t="s">
        <v>103</v>
      </c>
      <c r="DS215" s="65">
        <v>1</v>
      </c>
      <c r="DT215" s="65" t="s">
        <v>10</v>
      </c>
      <c r="DU215" s="65">
        <v>1381050</v>
      </c>
      <c r="DV215" s="65">
        <v>0</v>
      </c>
      <c r="DW215" s="66">
        <f>SUM(DV215+DU215)</f>
        <v>1381050</v>
      </c>
      <c r="DX215" s="67">
        <f>SUM(DS215*DW215)</f>
        <v>1381050</v>
      </c>
      <c r="DY215" s="9">
        <v>56</v>
      </c>
      <c r="DZ215" s="64" t="s">
        <v>103</v>
      </c>
      <c r="EA215" s="65">
        <v>1</v>
      </c>
      <c r="EB215" s="65" t="s">
        <v>10</v>
      </c>
      <c r="EC215" s="65">
        <v>1381050</v>
      </c>
      <c r="ED215" s="65">
        <v>0</v>
      </c>
      <c r="EE215" s="66">
        <f>SUM(ED215+EC215)</f>
        <v>1381050</v>
      </c>
      <c r="EF215" s="67">
        <f>SUM(EA215*EE215)</f>
        <v>1381050</v>
      </c>
      <c r="EG215" s="9">
        <v>56</v>
      </c>
      <c r="EH215" s="64" t="s">
        <v>103</v>
      </c>
      <c r="EI215" s="65">
        <v>1</v>
      </c>
      <c r="EJ215" s="65" t="s">
        <v>10</v>
      </c>
      <c r="EK215" s="65">
        <v>1381050</v>
      </c>
      <c r="EL215" s="65">
        <v>0</v>
      </c>
      <c r="EM215" s="66">
        <f>SUM(EL215+EK215)</f>
        <v>1381050</v>
      </c>
      <c r="EN215" s="67">
        <f>SUM(EI215*EM215)</f>
        <v>1381050</v>
      </c>
      <c r="EO215" s="9">
        <v>56</v>
      </c>
      <c r="EP215" s="64" t="s">
        <v>103</v>
      </c>
      <c r="EQ215" s="65">
        <v>1</v>
      </c>
      <c r="ER215" s="65" t="s">
        <v>10</v>
      </c>
      <c r="ES215" s="65">
        <v>1381050</v>
      </c>
      <c r="ET215" s="65">
        <v>0</v>
      </c>
      <c r="EU215" s="66">
        <f>SUM(ET215+ES215)</f>
        <v>1381050</v>
      </c>
      <c r="EV215" s="67">
        <f>SUM(EQ215*EU215)</f>
        <v>1381050</v>
      </c>
      <c r="EW215" s="9">
        <v>56</v>
      </c>
      <c r="EX215" s="64" t="s">
        <v>103</v>
      </c>
      <c r="EY215" s="65">
        <v>1</v>
      </c>
      <c r="EZ215" s="65" t="s">
        <v>10</v>
      </c>
      <c r="FA215" s="65">
        <v>1381050</v>
      </c>
      <c r="FB215" s="65">
        <v>0</v>
      </c>
      <c r="FC215" s="66">
        <f>SUM(FB215+FA215)</f>
        <v>1381050</v>
      </c>
      <c r="FD215" s="67">
        <f>SUM(EY215*FC215)</f>
        <v>1381050</v>
      </c>
      <c r="FE215" s="9">
        <v>56</v>
      </c>
      <c r="FF215" s="64" t="s">
        <v>103</v>
      </c>
      <c r="FG215" s="65">
        <v>1</v>
      </c>
      <c r="FH215" s="65" t="s">
        <v>10</v>
      </c>
      <c r="FI215" s="65">
        <v>1381050</v>
      </c>
      <c r="FJ215" s="65">
        <v>0</v>
      </c>
      <c r="FK215" s="66">
        <f>SUM(FJ215+FI215)</f>
        <v>1381050</v>
      </c>
      <c r="FL215" s="67">
        <f>SUM(FG215*FK215)</f>
        <v>1381050</v>
      </c>
      <c r="FM215" s="9">
        <v>56</v>
      </c>
      <c r="FN215" s="64" t="s">
        <v>103</v>
      </c>
      <c r="FO215" s="65">
        <v>1</v>
      </c>
      <c r="FP215" s="65" t="s">
        <v>10</v>
      </c>
      <c r="FQ215" s="65">
        <v>1381050</v>
      </c>
      <c r="FR215" s="65">
        <v>0</v>
      </c>
      <c r="FS215" s="66">
        <f>SUM(FR215+FQ215)</f>
        <v>1381050</v>
      </c>
      <c r="FT215" s="67">
        <f>SUM(FO215*FS215)</f>
        <v>1381050</v>
      </c>
      <c r="FU215" s="9">
        <v>56</v>
      </c>
      <c r="FV215" s="64" t="s">
        <v>103</v>
      </c>
      <c r="FW215" s="65">
        <v>1</v>
      </c>
      <c r="FX215" s="65" t="s">
        <v>10</v>
      </c>
      <c r="FY215" s="65">
        <v>1381050</v>
      </c>
      <c r="FZ215" s="65">
        <v>0</v>
      </c>
      <c r="GA215" s="66">
        <f>SUM(FZ215+FY215)</f>
        <v>1381050</v>
      </c>
      <c r="GB215" s="67">
        <f>SUM(FW215*GA215)</f>
        <v>1381050</v>
      </c>
      <c r="GC215" s="9">
        <v>56</v>
      </c>
      <c r="GD215" s="64" t="s">
        <v>103</v>
      </c>
      <c r="GE215" s="65">
        <v>1</v>
      </c>
      <c r="GF215" s="65" t="s">
        <v>10</v>
      </c>
      <c r="GG215" s="65">
        <v>1381050</v>
      </c>
      <c r="GH215" s="65">
        <v>0</v>
      </c>
      <c r="GI215" s="66">
        <f>SUM(GH215+GG215)</f>
        <v>1381050</v>
      </c>
      <c r="GJ215" s="67">
        <f>SUM(GE215*GI215)</f>
        <v>1381050</v>
      </c>
      <c r="GK215" s="9">
        <v>56</v>
      </c>
      <c r="GL215" s="64" t="s">
        <v>103</v>
      </c>
      <c r="GM215" s="65">
        <v>1</v>
      </c>
      <c r="GN215" s="65" t="s">
        <v>10</v>
      </c>
      <c r="GO215" s="65">
        <v>1381050</v>
      </c>
      <c r="GP215" s="65">
        <v>0</v>
      </c>
      <c r="GQ215" s="66">
        <f>SUM(GP215+GO215)</f>
        <v>1381050</v>
      </c>
      <c r="GR215" s="67">
        <f>SUM(GM215*GQ215)</f>
        <v>1381050</v>
      </c>
      <c r="GS215" s="9">
        <v>56</v>
      </c>
      <c r="GT215" s="64" t="s">
        <v>103</v>
      </c>
      <c r="GU215" s="65">
        <v>1</v>
      </c>
      <c r="GV215" s="65" t="s">
        <v>10</v>
      </c>
      <c r="GW215" s="65">
        <v>1381050</v>
      </c>
      <c r="GX215" s="65">
        <v>0</v>
      </c>
      <c r="GY215" s="66">
        <f>SUM(GX215+GW215)</f>
        <v>1381050</v>
      </c>
      <c r="GZ215" s="67">
        <f>SUM(GU215*GY215)</f>
        <v>1381050</v>
      </c>
      <c r="HA215" s="9">
        <v>56</v>
      </c>
      <c r="HB215" s="64" t="s">
        <v>103</v>
      </c>
      <c r="HC215" s="65">
        <v>1</v>
      </c>
      <c r="HD215" s="65" t="s">
        <v>10</v>
      </c>
      <c r="HE215" s="65">
        <v>1381050</v>
      </c>
      <c r="HF215" s="65">
        <v>0</v>
      </c>
      <c r="HG215" s="66">
        <f>SUM(HF215+HE215)</f>
        <v>1381050</v>
      </c>
      <c r="HH215" s="67">
        <f>SUM(HC215*HG215)</f>
        <v>1381050</v>
      </c>
      <c r="HI215" s="9">
        <v>56</v>
      </c>
      <c r="HJ215" s="64" t="s">
        <v>103</v>
      </c>
      <c r="HK215" s="65">
        <v>1</v>
      </c>
      <c r="HL215" s="65" t="s">
        <v>10</v>
      </c>
      <c r="HM215" s="65">
        <v>1381050</v>
      </c>
      <c r="HN215" s="65">
        <v>0</v>
      </c>
      <c r="HO215" s="66">
        <f>SUM(HN215+HM215)</f>
        <v>1381050</v>
      </c>
      <c r="HP215" s="67">
        <f>SUM(HK215*HO215)</f>
        <v>1381050</v>
      </c>
      <c r="HQ215" s="9">
        <v>56</v>
      </c>
      <c r="HR215" s="64" t="s">
        <v>103</v>
      </c>
      <c r="HS215" s="65">
        <v>1</v>
      </c>
      <c r="HT215" s="65" t="s">
        <v>10</v>
      </c>
      <c r="HU215" s="65">
        <v>1381050</v>
      </c>
      <c r="HV215" s="65">
        <v>0</v>
      </c>
      <c r="HW215" s="66">
        <f>SUM(HV215+HU215)</f>
        <v>1381050</v>
      </c>
      <c r="HX215" s="67">
        <f>SUM(HS215*HW215)</f>
        <v>1381050</v>
      </c>
      <c r="HY215" s="9">
        <v>56</v>
      </c>
      <c r="HZ215" s="64" t="s">
        <v>103</v>
      </c>
      <c r="IA215" s="65">
        <v>1</v>
      </c>
      <c r="IB215" s="65" t="s">
        <v>10</v>
      </c>
      <c r="IC215" s="65">
        <v>1381050</v>
      </c>
      <c r="ID215" s="65">
        <v>0</v>
      </c>
      <c r="IE215" s="66">
        <f>SUM(ID215+IC215)</f>
        <v>1381050</v>
      </c>
      <c r="IF215" s="67">
        <f>SUM(IA215*IE215)</f>
        <v>1381050</v>
      </c>
      <c r="IG215" s="9">
        <v>56</v>
      </c>
      <c r="IH215" s="64" t="s">
        <v>103</v>
      </c>
      <c r="II215" s="65">
        <v>1</v>
      </c>
      <c r="IJ215" s="65" t="s">
        <v>10</v>
      </c>
      <c r="IK215" s="65">
        <v>1381050</v>
      </c>
      <c r="IL215" s="65">
        <v>0</v>
      </c>
      <c r="IM215" s="66">
        <f>SUM(IL215+IK215)</f>
        <v>1381050</v>
      </c>
      <c r="IN215" s="67">
        <f>SUM(II215*IM215)</f>
        <v>1381050</v>
      </c>
      <c r="IO215" s="9">
        <v>56</v>
      </c>
      <c r="IP215" s="64" t="s">
        <v>103</v>
      </c>
      <c r="IQ215" s="65">
        <v>1</v>
      </c>
      <c r="IR215" s="65" t="s">
        <v>10</v>
      </c>
      <c r="IS215" s="65">
        <v>1381050</v>
      </c>
      <c r="IT215" s="65">
        <v>0</v>
      </c>
      <c r="IU215" s="66">
        <f>SUM(IT215+IS215)</f>
        <v>1381050</v>
      </c>
      <c r="IV215" s="67">
        <f>SUM(IQ215*IU215)</f>
        <v>1381050</v>
      </c>
    </row>
    <row r="216" spans="1:256" ht="24" customHeight="1">
      <c r="A216" s="9">
        <v>90</v>
      </c>
      <c r="B216" s="64" t="s">
        <v>104</v>
      </c>
      <c r="C216" s="65">
        <v>1</v>
      </c>
      <c r="D216" s="65" t="s">
        <v>10</v>
      </c>
      <c r="E216" s="65">
        <v>580000</v>
      </c>
      <c r="F216" s="65">
        <v>0</v>
      </c>
      <c r="G216" s="66">
        <f>SUM(F216+E216)</f>
        <v>580000</v>
      </c>
      <c r="H216" s="67">
        <f>SUM(C216*G216)</f>
        <v>580000</v>
      </c>
      <c r="I216" s="68">
        <v>57</v>
      </c>
      <c r="J216" s="74"/>
      <c r="K216" s="75"/>
      <c r="L216" s="75"/>
      <c r="M216" s="75"/>
      <c r="N216" s="75"/>
      <c r="O216" s="76"/>
      <c r="P216" s="76"/>
      <c r="Q216" s="77"/>
      <c r="R216" s="74"/>
      <c r="S216" s="75"/>
      <c r="T216" s="75"/>
      <c r="U216" s="75"/>
      <c r="V216" s="75"/>
      <c r="W216" s="76"/>
      <c r="X216" s="76"/>
      <c r="Y216" s="77"/>
      <c r="Z216" s="74"/>
      <c r="AA216" s="69">
        <v>1</v>
      </c>
      <c r="AB216" s="65" t="s">
        <v>10</v>
      </c>
      <c r="AC216" s="65">
        <v>543210</v>
      </c>
      <c r="AD216" s="65">
        <v>0</v>
      </c>
      <c r="AE216" s="66">
        <f>SUM(AD216+AC216)</f>
        <v>543210</v>
      </c>
      <c r="AF216" s="67">
        <f>SUM(AA216*AE216)</f>
        <v>543210</v>
      </c>
      <c r="AG216" s="9">
        <v>57</v>
      </c>
      <c r="AH216" s="64" t="s">
        <v>104</v>
      </c>
      <c r="AI216" s="65">
        <v>1</v>
      </c>
      <c r="AJ216" s="65" t="s">
        <v>10</v>
      </c>
      <c r="AK216" s="65">
        <v>543210</v>
      </c>
      <c r="AL216" s="65">
        <v>0</v>
      </c>
      <c r="AM216" s="66">
        <f>SUM(AL216+AK216)</f>
        <v>543210</v>
      </c>
      <c r="AN216" s="67">
        <f>SUM(AI216*AM216)</f>
        <v>543210</v>
      </c>
      <c r="AO216" s="9">
        <v>57</v>
      </c>
      <c r="AP216" s="64" t="s">
        <v>104</v>
      </c>
      <c r="AQ216" s="65">
        <v>1</v>
      </c>
      <c r="AR216" s="65" t="s">
        <v>10</v>
      </c>
      <c r="AS216" s="65">
        <v>543210</v>
      </c>
      <c r="AT216" s="65">
        <v>0</v>
      </c>
      <c r="AU216" s="66">
        <f>SUM(AT216+AS216)</f>
        <v>543210</v>
      </c>
      <c r="AV216" s="67">
        <f>SUM(AQ216*AU216)</f>
        <v>543210</v>
      </c>
      <c r="AW216" s="9">
        <v>57</v>
      </c>
      <c r="AX216" s="64" t="s">
        <v>104</v>
      </c>
      <c r="AY216" s="65">
        <v>1</v>
      </c>
      <c r="AZ216" s="65" t="s">
        <v>10</v>
      </c>
      <c r="BA216" s="65">
        <v>543210</v>
      </c>
      <c r="BB216" s="65">
        <v>0</v>
      </c>
      <c r="BC216" s="66">
        <f>SUM(BB216+BA216)</f>
        <v>543210</v>
      </c>
      <c r="BD216" s="67">
        <f>SUM(AY216*BC216)</f>
        <v>543210</v>
      </c>
      <c r="BE216" s="9">
        <v>57</v>
      </c>
      <c r="BF216" s="64" t="s">
        <v>104</v>
      </c>
      <c r="BG216" s="65">
        <v>1</v>
      </c>
      <c r="BH216" s="65" t="s">
        <v>10</v>
      </c>
      <c r="BI216" s="65">
        <v>543210</v>
      </c>
      <c r="BJ216" s="65">
        <v>0</v>
      </c>
      <c r="BK216" s="66">
        <f>SUM(BJ216+BI216)</f>
        <v>543210</v>
      </c>
      <c r="BL216" s="67">
        <f>SUM(BG216*BK216)</f>
        <v>543210</v>
      </c>
      <c r="BM216" s="9">
        <v>57</v>
      </c>
      <c r="BN216" s="64" t="s">
        <v>104</v>
      </c>
      <c r="BO216" s="65">
        <v>1</v>
      </c>
      <c r="BP216" s="65" t="s">
        <v>10</v>
      </c>
      <c r="BQ216" s="65">
        <v>543210</v>
      </c>
      <c r="BR216" s="65">
        <v>0</v>
      </c>
      <c r="BS216" s="66">
        <f>SUM(BR216+BQ216)</f>
        <v>543210</v>
      </c>
      <c r="BT216" s="67">
        <f>SUM(BO216*BS216)</f>
        <v>543210</v>
      </c>
      <c r="BU216" s="9">
        <v>57</v>
      </c>
      <c r="BV216" s="64" t="s">
        <v>104</v>
      </c>
      <c r="BW216" s="65">
        <v>1</v>
      </c>
      <c r="BX216" s="65" t="s">
        <v>10</v>
      </c>
      <c r="BY216" s="65">
        <v>543210</v>
      </c>
      <c r="BZ216" s="65">
        <v>0</v>
      </c>
      <c r="CA216" s="66">
        <f>SUM(BZ216+BY216)</f>
        <v>543210</v>
      </c>
      <c r="CB216" s="67">
        <f>SUM(BW216*CA216)</f>
        <v>543210</v>
      </c>
      <c r="CC216" s="9">
        <v>57</v>
      </c>
      <c r="CD216" s="64" t="s">
        <v>104</v>
      </c>
      <c r="CE216" s="65">
        <v>1</v>
      </c>
      <c r="CF216" s="65" t="s">
        <v>10</v>
      </c>
      <c r="CG216" s="65">
        <v>543210</v>
      </c>
      <c r="CH216" s="65">
        <v>0</v>
      </c>
      <c r="CI216" s="66">
        <f>SUM(CH216+CG216)</f>
        <v>543210</v>
      </c>
      <c r="CJ216" s="67">
        <f>SUM(CE216*CI216)</f>
        <v>543210</v>
      </c>
      <c r="CK216" s="9">
        <v>57</v>
      </c>
      <c r="CL216" s="64" t="s">
        <v>104</v>
      </c>
      <c r="CM216" s="65">
        <v>1</v>
      </c>
      <c r="CN216" s="65" t="s">
        <v>10</v>
      </c>
      <c r="CO216" s="65">
        <v>543210</v>
      </c>
      <c r="CP216" s="65">
        <v>0</v>
      </c>
      <c r="CQ216" s="66">
        <f>SUM(CP216+CO216)</f>
        <v>543210</v>
      </c>
      <c r="CR216" s="67">
        <f>SUM(CM216*CQ216)</f>
        <v>543210</v>
      </c>
      <c r="CS216" s="9">
        <v>57</v>
      </c>
      <c r="CT216" s="64" t="s">
        <v>104</v>
      </c>
      <c r="CU216" s="65">
        <v>1</v>
      </c>
      <c r="CV216" s="65" t="s">
        <v>10</v>
      </c>
      <c r="CW216" s="65">
        <v>543210</v>
      </c>
      <c r="CX216" s="65">
        <v>0</v>
      </c>
      <c r="CY216" s="66">
        <f>SUM(CX216+CW216)</f>
        <v>543210</v>
      </c>
      <c r="CZ216" s="67">
        <f>SUM(CU216*CY216)</f>
        <v>543210</v>
      </c>
      <c r="DA216" s="9">
        <v>57</v>
      </c>
      <c r="DB216" s="64" t="s">
        <v>104</v>
      </c>
      <c r="DC216" s="65">
        <v>1</v>
      </c>
      <c r="DD216" s="65" t="s">
        <v>10</v>
      </c>
      <c r="DE216" s="65">
        <v>543210</v>
      </c>
      <c r="DF216" s="65">
        <v>0</v>
      </c>
      <c r="DG216" s="66">
        <f>SUM(DF216+DE216)</f>
        <v>543210</v>
      </c>
      <c r="DH216" s="67">
        <f>SUM(DC216*DG216)</f>
        <v>543210</v>
      </c>
      <c r="DI216" s="9">
        <v>57</v>
      </c>
      <c r="DJ216" s="64" t="s">
        <v>104</v>
      </c>
      <c r="DK216" s="65">
        <v>1</v>
      </c>
      <c r="DL216" s="65" t="s">
        <v>10</v>
      </c>
      <c r="DM216" s="65">
        <v>543210</v>
      </c>
      <c r="DN216" s="65">
        <v>0</v>
      </c>
      <c r="DO216" s="66">
        <f>SUM(DN216+DM216)</f>
        <v>543210</v>
      </c>
      <c r="DP216" s="67">
        <f>SUM(DK216*DO216)</f>
        <v>543210</v>
      </c>
      <c r="DQ216" s="9">
        <v>57</v>
      </c>
      <c r="DR216" s="64" t="s">
        <v>104</v>
      </c>
      <c r="DS216" s="65">
        <v>1</v>
      </c>
      <c r="DT216" s="65" t="s">
        <v>10</v>
      </c>
      <c r="DU216" s="65">
        <v>543210</v>
      </c>
      <c r="DV216" s="65">
        <v>0</v>
      </c>
      <c r="DW216" s="66">
        <f>SUM(DV216+DU216)</f>
        <v>543210</v>
      </c>
      <c r="DX216" s="67">
        <f>SUM(DS216*DW216)</f>
        <v>543210</v>
      </c>
      <c r="DY216" s="9">
        <v>57</v>
      </c>
      <c r="DZ216" s="64" t="s">
        <v>104</v>
      </c>
      <c r="EA216" s="65">
        <v>1</v>
      </c>
      <c r="EB216" s="65" t="s">
        <v>10</v>
      </c>
      <c r="EC216" s="65">
        <v>543210</v>
      </c>
      <c r="ED216" s="65">
        <v>0</v>
      </c>
      <c r="EE216" s="66">
        <f>SUM(ED216+EC216)</f>
        <v>543210</v>
      </c>
      <c r="EF216" s="67">
        <f>SUM(EA216*EE216)</f>
        <v>543210</v>
      </c>
      <c r="EG216" s="9">
        <v>57</v>
      </c>
      <c r="EH216" s="64" t="s">
        <v>104</v>
      </c>
      <c r="EI216" s="65">
        <v>1</v>
      </c>
      <c r="EJ216" s="65" t="s">
        <v>10</v>
      </c>
      <c r="EK216" s="65">
        <v>543210</v>
      </c>
      <c r="EL216" s="65">
        <v>0</v>
      </c>
      <c r="EM216" s="66">
        <f>SUM(EL216+EK216)</f>
        <v>543210</v>
      </c>
      <c r="EN216" s="67">
        <f>SUM(EI216*EM216)</f>
        <v>543210</v>
      </c>
      <c r="EO216" s="9">
        <v>57</v>
      </c>
      <c r="EP216" s="64" t="s">
        <v>104</v>
      </c>
      <c r="EQ216" s="65">
        <v>1</v>
      </c>
      <c r="ER216" s="65" t="s">
        <v>10</v>
      </c>
      <c r="ES216" s="65">
        <v>543210</v>
      </c>
      <c r="ET216" s="65">
        <v>0</v>
      </c>
      <c r="EU216" s="66">
        <f>SUM(ET216+ES216)</f>
        <v>543210</v>
      </c>
      <c r="EV216" s="67">
        <f>SUM(EQ216*EU216)</f>
        <v>543210</v>
      </c>
      <c r="EW216" s="9">
        <v>57</v>
      </c>
      <c r="EX216" s="64" t="s">
        <v>104</v>
      </c>
      <c r="EY216" s="65">
        <v>1</v>
      </c>
      <c r="EZ216" s="65" t="s">
        <v>10</v>
      </c>
      <c r="FA216" s="65">
        <v>543210</v>
      </c>
      <c r="FB216" s="65">
        <v>0</v>
      </c>
      <c r="FC216" s="66">
        <f>SUM(FB216+FA216)</f>
        <v>543210</v>
      </c>
      <c r="FD216" s="67">
        <f>SUM(EY216*FC216)</f>
        <v>543210</v>
      </c>
      <c r="FE216" s="9">
        <v>57</v>
      </c>
      <c r="FF216" s="64" t="s">
        <v>104</v>
      </c>
      <c r="FG216" s="65">
        <v>1</v>
      </c>
      <c r="FH216" s="65" t="s">
        <v>10</v>
      </c>
      <c r="FI216" s="65">
        <v>543210</v>
      </c>
      <c r="FJ216" s="65">
        <v>0</v>
      </c>
      <c r="FK216" s="66">
        <f>SUM(FJ216+FI216)</f>
        <v>543210</v>
      </c>
      <c r="FL216" s="67">
        <f>SUM(FG216*FK216)</f>
        <v>543210</v>
      </c>
      <c r="FM216" s="9">
        <v>57</v>
      </c>
      <c r="FN216" s="64" t="s">
        <v>104</v>
      </c>
      <c r="FO216" s="65">
        <v>1</v>
      </c>
      <c r="FP216" s="65" t="s">
        <v>10</v>
      </c>
      <c r="FQ216" s="65">
        <v>543210</v>
      </c>
      <c r="FR216" s="65">
        <v>0</v>
      </c>
      <c r="FS216" s="66">
        <f>SUM(FR216+FQ216)</f>
        <v>543210</v>
      </c>
      <c r="FT216" s="67">
        <f>SUM(FO216*FS216)</f>
        <v>543210</v>
      </c>
      <c r="FU216" s="9">
        <v>57</v>
      </c>
      <c r="FV216" s="64" t="s">
        <v>104</v>
      </c>
      <c r="FW216" s="65">
        <v>1</v>
      </c>
      <c r="FX216" s="65" t="s">
        <v>10</v>
      </c>
      <c r="FY216" s="65">
        <v>543210</v>
      </c>
      <c r="FZ216" s="65">
        <v>0</v>
      </c>
      <c r="GA216" s="66">
        <f>SUM(FZ216+FY216)</f>
        <v>543210</v>
      </c>
      <c r="GB216" s="67">
        <f>SUM(FW216*GA216)</f>
        <v>543210</v>
      </c>
      <c r="GC216" s="9">
        <v>57</v>
      </c>
      <c r="GD216" s="64" t="s">
        <v>104</v>
      </c>
      <c r="GE216" s="65">
        <v>1</v>
      </c>
      <c r="GF216" s="65" t="s">
        <v>10</v>
      </c>
      <c r="GG216" s="65">
        <v>543210</v>
      </c>
      <c r="GH216" s="65">
        <v>0</v>
      </c>
      <c r="GI216" s="66">
        <f>SUM(GH216+GG216)</f>
        <v>543210</v>
      </c>
      <c r="GJ216" s="67">
        <f>SUM(GE216*GI216)</f>
        <v>543210</v>
      </c>
      <c r="GK216" s="9">
        <v>57</v>
      </c>
      <c r="GL216" s="64" t="s">
        <v>104</v>
      </c>
      <c r="GM216" s="65">
        <v>1</v>
      </c>
      <c r="GN216" s="65" t="s">
        <v>10</v>
      </c>
      <c r="GO216" s="65">
        <v>543210</v>
      </c>
      <c r="GP216" s="65">
        <v>0</v>
      </c>
      <c r="GQ216" s="66">
        <f>SUM(GP216+GO216)</f>
        <v>543210</v>
      </c>
      <c r="GR216" s="67">
        <f>SUM(GM216*GQ216)</f>
        <v>543210</v>
      </c>
      <c r="GS216" s="9">
        <v>57</v>
      </c>
      <c r="GT216" s="64" t="s">
        <v>104</v>
      </c>
      <c r="GU216" s="65">
        <v>1</v>
      </c>
      <c r="GV216" s="65" t="s">
        <v>10</v>
      </c>
      <c r="GW216" s="65">
        <v>543210</v>
      </c>
      <c r="GX216" s="65">
        <v>0</v>
      </c>
      <c r="GY216" s="66">
        <f>SUM(GX216+GW216)</f>
        <v>543210</v>
      </c>
      <c r="GZ216" s="67">
        <f>SUM(GU216*GY216)</f>
        <v>543210</v>
      </c>
      <c r="HA216" s="9">
        <v>57</v>
      </c>
      <c r="HB216" s="64" t="s">
        <v>104</v>
      </c>
      <c r="HC216" s="65">
        <v>1</v>
      </c>
      <c r="HD216" s="65" t="s">
        <v>10</v>
      </c>
      <c r="HE216" s="65">
        <v>543210</v>
      </c>
      <c r="HF216" s="65">
        <v>0</v>
      </c>
      <c r="HG216" s="66">
        <f>SUM(HF216+HE216)</f>
        <v>543210</v>
      </c>
      <c r="HH216" s="67">
        <f>SUM(HC216*HG216)</f>
        <v>543210</v>
      </c>
      <c r="HI216" s="9">
        <v>57</v>
      </c>
      <c r="HJ216" s="64" t="s">
        <v>104</v>
      </c>
      <c r="HK216" s="65">
        <v>1</v>
      </c>
      <c r="HL216" s="65" t="s">
        <v>10</v>
      </c>
      <c r="HM216" s="65">
        <v>543210</v>
      </c>
      <c r="HN216" s="65">
        <v>0</v>
      </c>
      <c r="HO216" s="66">
        <f>SUM(HN216+HM216)</f>
        <v>543210</v>
      </c>
      <c r="HP216" s="67">
        <f>SUM(HK216*HO216)</f>
        <v>543210</v>
      </c>
      <c r="HQ216" s="9">
        <v>57</v>
      </c>
      <c r="HR216" s="64" t="s">
        <v>104</v>
      </c>
      <c r="HS216" s="65">
        <v>1</v>
      </c>
      <c r="HT216" s="65" t="s">
        <v>10</v>
      </c>
      <c r="HU216" s="65">
        <v>543210</v>
      </c>
      <c r="HV216" s="65">
        <v>0</v>
      </c>
      <c r="HW216" s="66">
        <f>SUM(HV216+HU216)</f>
        <v>543210</v>
      </c>
      <c r="HX216" s="67">
        <f>SUM(HS216*HW216)</f>
        <v>543210</v>
      </c>
      <c r="HY216" s="9">
        <v>57</v>
      </c>
      <c r="HZ216" s="64" t="s">
        <v>104</v>
      </c>
      <c r="IA216" s="65">
        <v>1</v>
      </c>
      <c r="IB216" s="65" t="s">
        <v>10</v>
      </c>
      <c r="IC216" s="65">
        <v>543210</v>
      </c>
      <c r="ID216" s="65">
        <v>0</v>
      </c>
      <c r="IE216" s="66">
        <f>SUM(ID216+IC216)</f>
        <v>543210</v>
      </c>
      <c r="IF216" s="67">
        <f>SUM(IA216*IE216)</f>
        <v>543210</v>
      </c>
      <c r="IG216" s="9">
        <v>57</v>
      </c>
      <c r="IH216" s="64" t="s">
        <v>104</v>
      </c>
      <c r="II216" s="65">
        <v>1</v>
      </c>
      <c r="IJ216" s="65" t="s">
        <v>10</v>
      </c>
      <c r="IK216" s="65">
        <v>543210</v>
      </c>
      <c r="IL216" s="65">
        <v>0</v>
      </c>
      <c r="IM216" s="66">
        <f>SUM(IL216+IK216)</f>
        <v>543210</v>
      </c>
      <c r="IN216" s="67">
        <f>SUM(II216*IM216)</f>
        <v>543210</v>
      </c>
      <c r="IO216" s="9">
        <v>57</v>
      </c>
      <c r="IP216" s="64" t="s">
        <v>104</v>
      </c>
      <c r="IQ216" s="65">
        <v>1</v>
      </c>
      <c r="IR216" s="65" t="s">
        <v>10</v>
      </c>
      <c r="IS216" s="65">
        <v>543210</v>
      </c>
      <c r="IT216" s="65">
        <v>0</v>
      </c>
      <c r="IU216" s="66">
        <f>SUM(IT216+IS216)</f>
        <v>543210</v>
      </c>
      <c r="IV216" s="67">
        <f>SUM(IQ216*IU216)</f>
        <v>543210</v>
      </c>
    </row>
    <row r="217" spans="1:9" s="2" customFormat="1" ht="24">
      <c r="A217" s="9"/>
      <c r="B217" s="10"/>
      <c r="C217" s="11"/>
      <c r="D217" s="14"/>
      <c r="E217" s="17"/>
      <c r="F217" s="17"/>
      <c r="G217" s="12"/>
      <c r="H217" s="20">
        <f>SUM(H127:H216)</f>
        <v>4112422.0419999994</v>
      </c>
      <c r="I217" s="3"/>
    </row>
    <row r="218" spans="1:9" s="2" customFormat="1" ht="22.5">
      <c r="A218" s="46"/>
      <c r="B218" s="35" t="s">
        <v>61</v>
      </c>
      <c r="C218" s="23"/>
      <c r="D218" s="24"/>
      <c r="E218" s="54"/>
      <c r="F218" s="54"/>
      <c r="G218" s="25"/>
      <c r="H218" s="26"/>
      <c r="I218" s="3"/>
    </row>
    <row r="219" spans="1:9" s="2" customFormat="1" ht="22.5">
      <c r="A219" s="9">
        <v>1</v>
      </c>
      <c r="B219" s="10" t="s">
        <v>175</v>
      </c>
      <c r="C219" s="11">
        <v>529</v>
      </c>
      <c r="D219" s="14" t="s">
        <v>12</v>
      </c>
      <c r="E219" s="12" t="s">
        <v>13</v>
      </c>
      <c r="F219" s="12" t="s">
        <v>13</v>
      </c>
      <c r="G219" s="12">
        <v>200</v>
      </c>
      <c r="H219" s="13">
        <f>SUM(C219*G219)</f>
        <v>105800</v>
      </c>
      <c r="I219" s="3"/>
    </row>
    <row r="220" spans="1:9" s="2" customFormat="1" ht="22.5">
      <c r="A220" s="9">
        <v>2</v>
      </c>
      <c r="B220" s="10" t="s">
        <v>63</v>
      </c>
      <c r="C220" s="11">
        <v>529</v>
      </c>
      <c r="D220" s="14" t="s">
        <v>12</v>
      </c>
      <c r="E220" s="17">
        <v>182.81</v>
      </c>
      <c r="F220" s="12">
        <v>55</v>
      </c>
      <c r="G220" s="17">
        <f>SUM(E220+F220)</f>
        <v>237.81</v>
      </c>
      <c r="H220" s="31">
        <f>SUM(C220*G220)</f>
        <v>125801.49</v>
      </c>
      <c r="I220" s="3"/>
    </row>
    <row r="221" spans="1:9" s="2" customFormat="1" ht="22.5">
      <c r="A221" s="9">
        <v>3</v>
      </c>
      <c r="B221" s="10" t="s">
        <v>217</v>
      </c>
      <c r="C221" s="11">
        <v>0</v>
      </c>
      <c r="D221" s="14" t="s">
        <v>14</v>
      </c>
      <c r="E221" s="12" t="s">
        <v>13</v>
      </c>
      <c r="F221" s="12" t="s">
        <v>13</v>
      </c>
      <c r="G221" s="12">
        <v>0</v>
      </c>
      <c r="H221" s="13">
        <f>SUM(C221*G221)</f>
        <v>0</v>
      </c>
      <c r="I221" s="3"/>
    </row>
    <row r="222" spans="1:9" s="2" customFormat="1" ht="24">
      <c r="A222" s="9"/>
      <c r="B222" s="10"/>
      <c r="C222" s="11"/>
      <c r="D222" s="14"/>
      <c r="E222" s="17"/>
      <c r="F222" s="17"/>
      <c r="G222" s="12"/>
      <c r="H222" s="20">
        <f>SUM(H219:H221)</f>
        <v>231601.49</v>
      </c>
      <c r="I222" s="3"/>
    </row>
    <row r="223" spans="1:9" s="2" customFormat="1" ht="22.5">
      <c r="A223" s="46"/>
      <c r="B223" s="35" t="s">
        <v>64</v>
      </c>
      <c r="C223" s="23"/>
      <c r="D223" s="24"/>
      <c r="E223" s="54"/>
      <c r="F223" s="54"/>
      <c r="G223" s="25"/>
      <c r="H223" s="26"/>
      <c r="I223" s="3"/>
    </row>
    <row r="224" spans="1:9" s="2" customFormat="1" ht="22.5">
      <c r="A224" s="9">
        <v>1</v>
      </c>
      <c r="B224" s="10" t="s">
        <v>62</v>
      </c>
      <c r="C224" s="11">
        <v>1</v>
      </c>
      <c r="D224" s="14" t="s">
        <v>14</v>
      </c>
      <c r="E224" s="17" t="s">
        <v>13</v>
      </c>
      <c r="F224" s="17" t="s">
        <v>13</v>
      </c>
      <c r="G224" s="12">
        <v>5000</v>
      </c>
      <c r="H224" s="13">
        <f>SUM(G224*C224)</f>
        <v>5000</v>
      </c>
      <c r="I224" s="3"/>
    </row>
    <row r="225" spans="1:9" s="2" customFormat="1" ht="22.5">
      <c r="A225" s="9">
        <v>2</v>
      </c>
      <c r="B225" s="10" t="s">
        <v>207</v>
      </c>
      <c r="C225" s="11">
        <v>58</v>
      </c>
      <c r="D225" s="11" t="s">
        <v>176</v>
      </c>
      <c r="E225" s="57">
        <v>563.2</v>
      </c>
      <c r="F225" s="11">
        <v>400</v>
      </c>
      <c r="G225" s="17">
        <f>SUM(E225+F225)</f>
        <v>963.2</v>
      </c>
      <c r="H225" s="31">
        <f aca="true" t="shared" si="24" ref="H225:H230">SUM(C225*G225)</f>
        <v>55865.600000000006</v>
      </c>
      <c r="I225" s="3"/>
    </row>
    <row r="226" spans="1:9" s="2" customFormat="1" ht="22.5">
      <c r="A226" s="9">
        <v>3</v>
      </c>
      <c r="B226" s="10" t="s">
        <v>36</v>
      </c>
      <c r="C226" s="11">
        <v>1</v>
      </c>
      <c r="D226" s="14" t="s">
        <v>14</v>
      </c>
      <c r="E226" s="12">
        <v>13066</v>
      </c>
      <c r="F226" s="12">
        <v>9799</v>
      </c>
      <c r="G226" s="12">
        <f>SUM(E226+F226)</f>
        <v>22865</v>
      </c>
      <c r="H226" s="13">
        <f t="shared" si="24"/>
        <v>22865</v>
      </c>
      <c r="I226" s="3"/>
    </row>
    <row r="227" spans="1:9" s="2" customFormat="1" ht="22.5">
      <c r="A227" s="9">
        <v>4</v>
      </c>
      <c r="B227" s="10" t="s">
        <v>177</v>
      </c>
      <c r="C227" s="11">
        <v>1</v>
      </c>
      <c r="D227" s="14" t="s">
        <v>14</v>
      </c>
      <c r="E227" s="12">
        <v>9799</v>
      </c>
      <c r="F227" s="12">
        <v>9799</v>
      </c>
      <c r="G227" s="12">
        <f>SUM(E227+F227)</f>
        <v>19598</v>
      </c>
      <c r="H227" s="13">
        <f t="shared" si="24"/>
        <v>19598</v>
      </c>
      <c r="I227" s="3"/>
    </row>
    <row r="228" spans="1:9" s="2" customFormat="1" ht="22.5">
      <c r="A228" s="9">
        <v>5</v>
      </c>
      <c r="B228" s="10" t="s">
        <v>178</v>
      </c>
      <c r="C228" s="11">
        <v>36</v>
      </c>
      <c r="D228" s="11" t="s">
        <v>10</v>
      </c>
      <c r="E228" s="11">
        <v>650</v>
      </c>
      <c r="F228" s="11">
        <v>400</v>
      </c>
      <c r="G228" s="17">
        <f>SUM(E228+F228)</f>
        <v>1050</v>
      </c>
      <c r="H228" s="13">
        <f t="shared" si="24"/>
        <v>37800</v>
      </c>
      <c r="I228" s="3"/>
    </row>
    <row r="229" spans="1:9" s="2" customFormat="1" ht="22.5">
      <c r="A229" s="9">
        <v>6</v>
      </c>
      <c r="B229" s="10" t="s">
        <v>179</v>
      </c>
      <c r="C229" s="11">
        <v>6</v>
      </c>
      <c r="D229" s="11" t="s">
        <v>10</v>
      </c>
      <c r="E229" s="11">
        <v>310</v>
      </c>
      <c r="F229" s="11">
        <v>0</v>
      </c>
      <c r="G229" s="17">
        <f>SUM(E229+F229)</f>
        <v>310</v>
      </c>
      <c r="H229" s="13">
        <f t="shared" si="24"/>
        <v>1860</v>
      </c>
      <c r="I229" s="3"/>
    </row>
    <row r="230" spans="1:9" s="2" customFormat="1" ht="22.5">
      <c r="A230" s="46">
        <v>7</v>
      </c>
      <c r="B230" s="47" t="s">
        <v>180</v>
      </c>
      <c r="C230" s="23">
        <v>25</v>
      </c>
      <c r="D230" s="23" t="s">
        <v>19</v>
      </c>
      <c r="E230" s="23" t="s">
        <v>13</v>
      </c>
      <c r="F230" s="23" t="s">
        <v>13</v>
      </c>
      <c r="G230" s="54">
        <v>500</v>
      </c>
      <c r="H230" s="26">
        <f t="shared" si="24"/>
        <v>12500</v>
      </c>
      <c r="I230" s="3"/>
    </row>
    <row r="231" spans="1:9" ht="24.75" thickBot="1">
      <c r="A231" s="48"/>
      <c r="B231" s="121"/>
      <c r="C231" s="50"/>
      <c r="D231" s="51"/>
      <c r="E231" s="52"/>
      <c r="F231" s="52"/>
      <c r="G231" s="52"/>
      <c r="H231" s="93">
        <f>SUM(H224:H230)</f>
        <v>155488.6</v>
      </c>
      <c r="I231" s="3"/>
    </row>
    <row r="232" spans="1:9" ht="24">
      <c r="A232" s="46"/>
      <c r="B232" s="35" t="s">
        <v>118</v>
      </c>
      <c r="C232" s="23"/>
      <c r="D232" s="24"/>
      <c r="E232" s="25"/>
      <c r="F232" s="25"/>
      <c r="G232" s="25"/>
      <c r="H232" s="117"/>
      <c r="I232" s="2"/>
    </row>
    <row r="233" spans="1:9" ht="22.5">
      <c r="A233" s="9">
        <v>1</v>
      </c>
      <c r="B233" s="16" t="s">
        <v>44</v>
      </c>
      <c r="C233" s="11">
        <v>5604</v>
      </c>
      <c r="D233" s="14" t="s">
        <v>12</v>
      </c>
      <c r="E233" s="12">
        <v>0</v>
      </c>
      <c r="F233" s="12">
        <v>10</v>
      </c>
      <c r="G233" s="12">
        <v>10</v>
      </c>
      <c r="H233" s="13">
        <f>SUM(C233*G233)</f>
        <v>56040</v>
      </c>
      <c r="I233" s="2"/>
    </row>
    <row r="234" spans="1:9" ht="22.5">
      <c r="A234" s="9">
        <v>2</v>
      </c>
      <c r="B234" s="10" t="s">
        <v>35</v>
      </c>
      <c r="C234" s="11">
        <v>5604</v>
      </c>
      <c r="D234" s="14" t="s">
        <v>18</v>
      </c>
      <c r="E234" s="12">
        <v>75</v>
      </c>
      <c r="F234" s="12">
        <v>31</v>
      </c>
      <c r="G234" s="17">
        <f>SUM(E234+F234)</f>
        <v>106</v>
      </c>
      <c r="H234" s="13">
        <f>SUM(C234*G234)</f>
        <v>594024</v>
      </c>
      <c r="I234" s="2"/>
    </row>
    <row r="235" spans="1:9" ht="24">
      <c r="A235" s="9"/>
      <c r="B235" s="36"/>
      <c r="C235" s="11"/>
      <c r="D235" s="14"/>
      <c r="E235" s="12"/>
      <c r="F235" s="12"/>
      <c r="G235" s="12"/>
      <c r="H235" s="20">
        <f>SUM(H233:H234)</f>
        <v>650064</v>
      </c>
      <c r="I235" s="2"/>
    </row>
    <row r="236" spans="1:9" ht="24">
      <c r="A236" s="9"/>
      <c r="B236" s="21" t="s">
        <v>190</v>
      </c>
      <c r="C236" s="11"/>
      <c r="D236" s="14"/>
      <c r="E236" s="12"/>
      <c r="F236" s="12"/>
      <c r="G236" s="12"/>
      <c r="H236" s="20"/>
      <c r="I236" s="2"/>
    </row>
    <row r="237" spans="1:9" ht="22.5">
      <c r="A237" s="9">
        <v>1</v>
      </c>
      <c r="B237" s="10" t="s">
        <v>208</v>
      </c>
      <c r="C237" s="11">
        <v>174</v>
      </c>
      <c r="D237" s="14" t="s">
        <v>15</v>
      </c>
      <c r="E237" s="12">
        <v>64</v>
      </c>
      <c r="F237" s="12">
        <v>30</v>
      </c>
      <c r="G237" s="12">
        <f aca="true" t="shared" si="25" ref="G237:G252">SUM(E237+F237)</f>
        <v>94</v>
      </c>
      <c r="H237" s="13">
        <f aca="true" t="shared" si="26" ref="H237:H255">SUM(C237*G237)</f>
        <v>16356</v>
      </c>
      <c r="I237" s="2"/>
    </row>
    <row r="238" spans="1:9" ht="22.5">
      <c r="A238" s="9">
        <v>2</v>
      </c>
      <c r="B238" s="10" t="s">
        <v>209</v>
      </c>
      <c r="C238" s="11">
        <v>60</v>
      </c>
      <c r="D238" s="14" t="s">
        <v>15</v>
      </c>
      <c r="E238" s="12">
        <v>504</v>
      </c>
      <c r="F238" s="12">
        <v>120</v>
      </c>
      <c r="G238" s="12">
        <f t="shared" si="25"/>
        <v>624</v>
      </c>
      <c r="H238" s="13">
        <f t="shared" si="26"/>
        <v>37440</v>
      </c>
      <c r="I238" s="2"/>
    </row>
    <row r="239" spans="1:9" ht="22.5">
      <c r="A239" s="9">
        <v>3</v>
      </c>
      <c r="B239" s="10" t="s">
        <v>36</v>
      </c>
      <c r="C239" s="11">
        <v>1</v>
      </c>
      <c r="D239" s="14" t="s">
        <v>14</v>
      </c>
      <c r="E239" s="12">
        <v>20688</v>
      </c>
      <c r="F239" s="12">
        <v>6206</v>
      </c>
      <c r="G239" s="12">
        <f t="shared" si="25"/>
        <v>26894</v>
      </c>
      <c r="H239" s="13">
        <f t="shared" si="26"/>
        <v>26894</v>
      </c>
      <c r="I239" s="2"/>
    </row>
    <row r="240" spans="1:9" ht="22.5">
      <c r="A240" s="9">
        <v>4</v>
      </c>
      <c r="B240" s="10" t="s">
        <v>177</v>
      </c>
      <c r="C240" s="11">
        <v>1</v>
      </c>
      <c r="D240" s="14" t="s">
        <v>14</v>
      </c>
      <c r="E240" s="12">
        <v>8275</v>
      </c>
      <c r="F240" s="12">
        <v>2482</v>
      </c>
      <c r="G240" s="12">
        <f t="shared" si="25"/>
        <v>10757</v>
      </c>
      <c r="H240" s="13">
        <f t="shared" si="26"/>
        <v>10757</v>
      </c>
      <c r="I240" s="2"/>
    </row>
    <row r="241" spans="1:9" ht="22.5">
      <c r="A241" s="46">
        <v>5</v>
      </c>
      <c r="B241" s="47" t="s">
        <v>235</v>
      </c>
      <c r="C241" s="23">
        <v>1</v>
      </c>
      <c r="D241" s="24" t="s">
        <v>14</v>
      </c>
      <c r="E241" s="25">
        <v>4137</v>
      </c>
      <c r="F241" s="25">
        <v>1241</v>
      </c>
      <c r="G241" s="25">
        <f t="shared" si="25"/>
        <v>5378</v>
      </c>
      <c r="H241" s="26">
        <f t="shared" si="26"/>
        <v>5378</v>
      </c>
      <c r="I241" s="2"/>
    </row>
    <row r="242" spans="1:9" ht="22.5">
      <c r="A242" s="9">
        <v>6</v>
      </c>
      <c r="B242" s="10" t="s">
        <v>191</v>
      </c>
      <c r="C242" s="11">
        <v>28</v>
      </c>
      <c r="D242" s="14" t="s">
        <v>15</v>
      </c>
      <c r="E242" s="12">
        <v>127</v>
      </c>
      <c r="F242" s="12">
        <v>40</v>
      </c>
      <c r="G242" s="12">
        <f t="shared" si="25"/>
        <v>167</v>
      </c>
      <c r="H242" s="13">
        <f t="shared" si="26"/>
        <v>4676</v>
      </c>
      <c r="I242" s="2"/>
    </row>
    <row r="243" spans="1:9" ht="22.5">
      <c r="A243" s="9">
        <v>7</v>
      </c>
      <c r="B243" s="10" t="s">
        <v>192</v>
      </c>
      <c r="C243" s="11">
        <v>52</v>
      </c>
      <c r="D243" s="14" t="s">
        <v>15</v>
      </c>
      <c r="E243" s="12">
        <v>180</v>
      </c>
      <c r="F243" s="12">
        <v>60</v>
      </c>
      <c r="G243" s="12">
        <f t="shared" si="25"/>
        <v>240</v>
      </c>
      <c r="H243" s="13">
        <f t="shared" si="26"/>
        <v>12480</v>
      </c>
      <c r="I243" s="2"/>
    </row>
    <row r="244" spans="1:9" ht="22.5">
      <c r="A244" s="9">
        <v>8</v>
      </c>
      <c r="B244" s="10" t="s">
        <v>193</v>
      </c>
      <c r="C244" s="11">
        <v>64</v>
      </c>
      <c r="D244" s="14" t="s">
        <v>15</v>
      </c>
      <c r="E244" s="12">
        <v>258</v>
      </c>
      <c r="F244" s="12">
        <v>75</v>
      </c>
      <c r="G244" s="12">
        <f t="shared" si="25"/>
        <v>333</v>
      </c>
      <c r="H244" s="13">
        <f t="shared" si="26"/>
        <v>21312</v>
      </c>
      <c r="I244" s="2"/>
    </row>
    <row r="245" spans="1:9" ht="22.5">
      <c r="A245" s="46">
        <v>9</v>
      </c>
      <c r="B245" s="47" t="s">
        <v>194</v>
      </c>
      <c r="C245" s="23">
        <v>6</v>
      </c>
      <c r="D245" s="24" t="s">
        <v>15</v>
      </c>
      <c r="E245" s="25">
        <v>395</v>
      </c>
      <c r="F245" s="25">
        <v>120</v>
      </c>
      <c r="G245" s="25">
        <f t="shared" si="25"/>
        <v>515</v>
      </c>
      <c r="H245" s="26">
        <f t="shared" si="26"/>
        <v>3090</v>
      </c>
      <c r="I245" s="2"/>
    </row>
    <row r="246" spans="1:9" ht="22.5">
      <c r="A246" s="9">
        <v>10</v>
      </c>
      <c r="B246" s="10" t="s">
        <v>195</v>
      </c>
      <c r="C246" s="11">
        <v>1</v>
      </c>
      <c r="D246" s="14" t="s">
        <v>10</v>
      </c>
      <c r="E246" s="12">
        <v>700</v>
      </c>
      <c r="F246" s="12">
        <v>250</v>
      </c>
      <c r="G246" s="12">
        <f t="shared" si="25"/>
        <v>950</v>
      </c>
      <c r="H246" s="13">
        <f t="shared" si="26"/>
        <v>950</v>
      </c>
      <c r="I246" s="2"/>
    </row>
    <row r="247" spans="1:9" ht="22.5">
      <c r="A247" s="9">
        <v>11</v>
      </c>
      <c r="B247" s="10" t="s">
        <v>196</v>
      </c>
      <c r="C247" s="11">
        <v>1</v>
      </c>
      <c r="D247" s="14" t="s">
        <v>10</v>
      </c>
      <c r="E247" s="12">
        <v>700</v>
      </c>
      <c r="F247" s="12">
        <v>300</v>
      </c>
      <c r="G247" s="12">
        <f t="shared" si="25"/>
        <v>1000</v>
      </c>
      <c r="H247" s="13">
        <f t="shared" si="26"/>
        <v>1000</v>
      </c>
      <c r="I247" s="2"/>
    </row>
    <row r="248" spans="1:9" ht="22.5">
      <c r="A248" s="9">
        <v>12</v>
      </c>
      <c r="B248" s="10" t="s">
        <v>197</v>
      </c>
      <c r="C248" s="11">
        <v>1</v>
      </c>
      <c r="D248" s="14" t="s">
        <v>10</v>
      </c>
      <c r="E248" s="12">
        <v>130</v>
      </c>
      <c r="F248" s="12">
        <v>100</v>
      </c>
      <c r="G248" s="12">
        <f t="shared" si="25"/>
        <v>230</v>
      </c>
      <c r="H248" s="13">
        <f t="shared" si="26"/>
        <v>230</v>
      </c>
      <c r="I248" s="2"/>
    </row>
    <row r="249" spans="1:9" ht="22.5">
      <c r="A249" s="9">
        <v>13</v>
      </c>
      <c r="B249" s="10" t="s">
        <v>198</v>
      </c>
      <c r="C249" s="11">
        <v>4</v>
      </c>
      <c r="D249" s="14" t="s">
        <v>10</v>
      </c>
      <c r="E249" s="12">
        <v>150</v>
      </c>
      <c r="F249" s="12">
        <v>125</v>
      </c>
      <c r="G249" s="12">
        <f t="shared" si="25"/>
        <v>275</v>
      </c>
      <c r="H249" s="13">
        <f t="shared" si="26"/>
        <v>1100</v>
      </c>
      <c r="I249" s="2"/>
    </row>
    <row r="250" spans="1:9" ht="22.5">
      <c r="A250" s="9">
        <v>14</v>
      </c>
      <c r="B250" s="10" t="s">
        <v>199</v>
      </c>
      <c r="C250" s="11">
        <v>1</v>
      </c>
      <c r="D250" s="14" t="s">
        <v>10</v>
      </c>
      <c r="E250" s="12">
        <v>170</v>
      </c>
      <c r="F250" s="12">
        <v>150</v>
      </c>
      <c r="G250" s="12">
        <f t="shared" si="25"/>
        <v>320</v>
      </c>
      <c r="H250" s="13">
        <f t="shared" si="26"/>
        <v>320</v>
      </c>
      <c r="I250" s="2"/>
    </row>
    <row r="251" spans="1:9" ht="22.5">
      <c r="A251" s="9">
        <v>15</v>
      </c>
      <c r="B251" s="10" t="s">
        <v>36</v>
      </c>
      <c r="C251" s="11">
        <v>1</v>
      </c>
      <c r="D251" s="14" t="s">
        <v>14</v>
      </c>
      <c r="E251" s="12">
        <v>12719</v>
      </c>
      <c r="F251" s="12">
        <v>3815</v>
      </c>
      <c r="G251" s="12">
        <f t="shared" si="25"/>
        <v>16534</v>
      </c>
      <c r="H251" s="13">
        <f t="shared" si="26"/>
        <v>16534</v>
      </c>
      <c r="I251" s="2"/>
    </row>
    <row r="252" spans="1:9" ht="22.5">
      <c r="A252" s="9">
        <v>16</v>
      </c>
      <c r="B252" s="10" t="s">
        <v>177</v>
      </c>
      <c r="C252" s="11">
        <v>1</v>
      </c>
      <c r="D252" s="14" t="s">
        <v>14</v>
      </c>
      <c r="E252" s="12">
        <v>6359</v>
      </c>
      <c r="F252" s="12">
        <v>1907</v>
      </c>
      <c r="G252" s="12">
        <f t="shared" si="25"/>
        <v>8266</v>
      </c>
      <c r="H252" s="13">
        <f t="shared" si="26"/>
        <v>8266</v>
      </c>
      <c r="I252" s="2"/>
    </row>
    <row r="253" spans="1:9" ht="22.5">
      <c r="A253" s="9">
        <v>17</v>
      </c>
      <c r="B253" s="10" t="s">
        <v>235</v>
      </c>
      <c r="C253" s="11">
        <v>1</v>
      </c>
      <c r="D253" s="14" t="s">
        <v>14</v>
      </c>
      <c r="E253" s="12">
        <v>3179</v>
      </c>
      <c r="F253" s="12">
        <v>953</v>
      </c>
      <c r="G253" s="12">
        <f>SUM(E253+F253)</f>
        <v>4132</v>
      </c>
      <c r="H253" s="13">
        <f>SUM(C253*G253)</f>
        <v>4132</v>
      </c>
      <c r="I253" s="2"/>
    </row>
    <row r="254" spans="1:9" ht="22.5">
      <c r="A254" s="9">
        <v>18</v>
      </c>
      <c r="B254" s="10" t="s">
        <v>200</v>
      </c>
      <c r="C254" s="11">
        <v>1</v>
      </c>
      <c r="D254" s="14" t="s">
        <v>10</v>
      </c>
      <c r="E254" s="11" t="s">
        <v>13</v>
      </c>
      <c r="F254" s="11" t="s">
        <v>13</v>
      </c>
      <c r="G254" s="12">
        <v>40000</v>
      </c>
      <c r="H254" s="13">
        <f t="shared" si="26"/>
        <v>40000</v>
      </c>
      <c r="I254" s="2"/>
    </row>
    <row r="255" spans="1:9" ht="22.5">
      <c r="A255" s="9">
        <v>19</v>
      </c>
      <c r="B255" s="10" t="s">
        <v>201</v>
      </c>
      <c r="C255" s="11">
        <v>1</v>
      </c>
      <c r="D255" s="14" t="s">
        <v>10</v>
      </c>
      <c r="E255" s="11" t="s">
        <v>13</v>
      </c>
      <c r="F255" s="11" t="s">
        <v>13</v>
      </c>
      <c r="G255" s="12">
        <v>1050</v>
      </c>
      <c r="H255" s="13">
        <f t="shared" si="26"/>
        <v>1050</v>
      </c>
      <c r="I255" s="2"/>
    </row>
    <row r="256" spans="1:9" ht="24">
      <c r="A256" s="9">
        <v>20</v>
      </c>
      <c r="B256" s="10" t="s">
        <v>202</v>
      </c>
      <c r="C256" s="11"/>
      <c r="D256" s="14"/>
      <c r="E256" s="12"/>
      <c r="F256" s="12"/>
      <c r="G256" s="12"/>
      <c r="H256" s="20"/>
      <c r="I256" s="2"/>
    </row>
    <row r="257" spans="1:9" ht="22.5">
      <c r="A257" s="9"/>
      <c r="B257" s="10" t="s">
        <v>287</v>
      </c>
      <c r="C257" s="11">
        <v>2</v>
      </c>
      <c r="D257" s="14" t="s">
        <v>10</v>
      </c>
      <c r="E257" s="12">
        <v>2743</v>
      </c>
      <c r="F257" s="12">
        <v>500</v>
      </c>
      <c r="G257" s="12">
        <f>SUM(E257+F257)</f>
        <v>3243</v>
      </c>
      <c r="H257" s="13">
        <f aca="true" t="shared" si="27" ref="H257:H273">SUM(C257*G257)</f>
        <v>6486</v>
      </c>
      <c r="I257" s="2"/>
    </row>
    <row r="258" spans="1:9" ht="22.5">
      <c r="A258" s="9"/>
      <c r="B258" s="10" t="s">
        <v>288</v>
      </c>
      <c r="C258" s="11">
        <v>2</v>
      </c>
      <c r="D258" s="14" t="s">
        <v>10</v>
      </c>
      <c r="E258" s="12">
        <v>1700</v>
      </c>
      <c r="F258" s="12">
        <v>500</v>
      </c>
      <c r="G258" s="12">
        <f>SUM(E258+F258)</f>
        <v>2200</v>
      </c>
      <c r="H258" s="13">
        <f t="shared" si="27"/>
        <v>4400</v>
      </c>
      <c r="I258" s="2"/>
    </row>
    <row r="259" spans="1:9" ht="22.5">
      <c r="A259" s="9"/>
      <c r="B259" s="10" t="s">
        <v>289</v>
      </c>
      <c r="C259" s="11">
        <v>2</v>
      </c>
      <c r="D259" s="14" t="s">
        <v>10</v>
      </c>
      <c r="E259" s="12">
        <v>1100</v>
      </c>
      <c r="F259" s="12">
        <v>100</v>
      </c>
      <c r="G259" s="12">
        <f>SUM(E259+F259)</f>
        <v>1200</v>
      </c>
      <c r="H259" s="13">
        <f t="shared" si="27"/>
        <v>2400</v>
      </c>
      <c r="I259" s="2"/>
    </row>
    <row r="260" spans="1:9" ht="24">
      <c r="A260" s="9">
        <v>21</v>
      </c>
      <c r="B260" s="10" t="s">
        <v>203</v>
      </c>
      <c r="C260" s="11"/>
      <c r="D260" s="14"/>
      <c r="E260" s="12"/>
      <c r="F260" s="12"/>
      <c r="G260" s="12"/>
      <c r="H260" s="20"/>
      <c r="I260" s="2"/>
    </row>
    <row r="261" spans="1:9" ht="22.5">
      <c r="A261" s="9"/>
      <c r="B261" s="10" t="s">
        <v>290</v>
      </c>
      <c r="C261" s="11">
        <v>2</v>
      </c>
      <c r="D261" s="14" t="s">
        <v>10</v>
      </c>
      <c r="E261" s="12">
        <v>5766</v>
      </c>
      <c r="F261" s="12">
        <v>600</v>
      </c>
      <c r="G261" s="12">
        <f aca="true" t="shared" si="28" ref="G261:G266">SUM(E261+F261)</f>
        <v>6366</v>
      </c>
      <c r="H261" s="13">
        <f t="shared" si="27"/>
        <v>12732</v>
      </c>
      <c r="I261" s="2"/>
    </row>
    <row r="262" spans="1:9" ht="22.5">
      <c r="A262" s="9"/>
      <c r="B262" s="10" t="s">
        <v>291</v>
      </c>
      <c r="C262" s="11">
        <v>4</v>
      </c>
      <c r="D262" s="14" t="s">
        <v>10</v>
      </c>
      <c r="E262" s="12">
        <v>3422</v>
      </c>
      <c r="F262" s="12">
        <v>600</v>
      </c>
      <c r="G262" s="12">
        <f t="shared" si="28"/>
        <v>4022</v>
      </c>
      <c r="H262" s="13">
        <f t="shared" si="27"/>
        <v>16088</v>
      </c>
      <c r="I262" s="2"/>
    </row>
    <row r="263" spans="1:9" ht="22.5">
      <c r="A263" s="9"/>
      <c r="B263" s="10" t="s">
        <v>292</v>
      </c>
      <c r="C263" s="11">
        <v>2</v>
      </c>
      <c r="D263" s="14" t="s">
        <v>10</v>
      </c>
      <c r="E263" s="12">
        <v>2009</v>
      </c>
      <c r="F263" s="12">
        <v>600</v>
      </c>
      <c r="G263" s="12">
        <f t="shared" si="28"/>
        <v>2609</v>
      </c>
      <c r="H263" s="13">
        <f t="shared" si="27"/>
        <v>5218</v>
      </c>
      <c r="I263" s="2"/>
    </row>
    <row r="264" spans="1:9" ht="22.5">
      <c r="A264" s="9"/>
      <c r="B264" s="10" t="s">
        <v>293</v>
      </c>
      <c r="C264" s="11">
        <v>4</v>
      </c>
      <c r="D264" s="14" t="s">
        <v>10</v>
      </c>
      <c r="E264" s="12">
        <v>800</v>
      </c>
      <c r="F264" s="12">
        <v>300</v>
      </c>
      <c r="G264" s="12">
        <f t="shared" si="28"/>
        <v>1100</v>
      </c>
      <c r="H264" s="13">
        <f t="shared" si="27"/>
        <v>4400</v>
      </c>
      <c r="I264" s="2"/>
    </row>
    <row r="265" spans="1:9" ht="22.5">
      <c r="A265" s="9"/>
      <c r="B265" s="10" t="s">
        <v>294</v>
      </c>
      <c r="C265" s="11">
        <v>4</v>
      </c>
      <c r="D265" s="14" t="s">
        <v>10</v>
      </c>
      <c r="E265" s="12">
        <v>1256</v>
      </c>
      <c r="F265" s="12">
        <v>150</v>
      </c>
      <c r="G265" s="12">
        <f t="shared" si="28"/>
        <v>1406</v>
      </c>
      <c r="H265" s="13">
        <f t="shared" si="27"/>
        <v>5624</v>
      </c>
      <c r="I265" s="2"/>
    </row>
    <row r="266" spans="1:9" ht="22.5">
      <c r="A266" s="9"/>
      <c r="B266" s="10" t="s">
        <v>295</v>
      </c>
      <c r="C266" s="11">
        <v>2</v>
      </c>
      <c r="D266" s="14" t="s">
        <v>10</v>
      </c>
      <c r="E266" s="12">
        <v>2604</v>
      </c>
      <c r="F266" s="12">
        <v>600</v>
      </c>
      <c r="G266" s="12">
        <f t="shared" si="28"/>
        <v>3204</v>
      </c>
      <c r="H266" s="13">
        <f t="shared" si="27"/>
        <v>6408</v>
      </c>
      <c r="I266" s="2"/>
    </row>
    <row r="267" spans="1:9" ht="22.5">
      <c r="A267" s="9">
        <v>22</v>
      </c>
      <c r="B267" s="10" t="s">
        <v>204</v>
      </c>
      <c r="C267" s="11">
        <v>2</v>
      </c>
      <c r="D267" s="14" t="s">
        <v>10</v>
      </c>
      <c r="E267" s="11" t="s">
        <v>13</v>
      </c>
      <c r="F267" s="11" t="s">
        <v>13</v>
      </c>
      <c r="G267" s="12">
        <v>5000</v>
      </c>
      <c r="H267" s="13">
        <f t="shared" si="27"/>
        <v>10000</v>
      </c>
      <c r="I267" s="2"/>
    </row>
    <row r="268" spans="1:9" ht="22.5">
      <c r="A268" s="9">
        <v>23</v>
      </c>
      <c r="B268" s="10" t="s">
        <v>205</v>
      </c>
      <c r="C268" s="11">
        <v>1</v>
      </c>
      <c r="D268" s="14" t="s">
        <v>10</v>
      </c>
      <c r="E268" s="11" t="s">
        <v>13</v>
      </c>
      <c r="F268" s="11" t="s">
        <v>13</v>
      </c>
      <c r="G268" s="12">
        <v>5000</v>
      </c>
      <c r="H268" s="13">
        <f t="shared" si="27"/>
        <v>5000</v>
      </c>
      <c r="I268" s="2"/>
    </row>
    <row r="269" spans="1:9" ht="22.5">
      <c r="A269" s="9">
        <v>24</v>
      </c>
      <c r="B269" s="10" t="s">
        <v>210</v>
      </c>
      <c r="C269" s="11">
        <v>39</v>
      </c>
      <c r="D269" s="14" t="s">
        <v>15</v>
      </c>
      <c r="E269" s="17">
        <v>93.8</v>
      </c>
      <c r="F269" s="12">
        <v>30</v>
      </c>
      <c r="G269" s="17">
        <f>SUM(E269+F269)</f>
        <v>123.8</v>
      </c>
      <c r="H269" s="31">
        <f t="shared" si="27"/>
        <v>4828.2</v>
      </c>
      <c r="I269" s="2"/>
    </row>
    <row r="270" spans="1:9" ht="22.5">
      <c r="A270" s="46">
        <v>25</v>
      </c>
      <c r="B270" s="47" t="s">
        <v>211</v>
      </c>
      <c r="C270" s="23">
        <v>58</v>
      </c>
      <c r="D270" s="24" t="s">
        <v>15</v>
      </c>
      <c r="E270" s="54">
        <v>227.5</v>
      </c>
      <c r="F270" s="25">
        <v>30</v>
      </c>
      <c r="G270" s="54">
        <f>SUM(E270+F270)</f>
        <v>257.5</v>
      </c>
      <c r="H270" s="61">
        <f>SUM(C270*G270)</f>
        <v>14935</v>
      </c>
      <c r="I270" s="2"/>
    </row>
    <row r="271" spans="1:9" ht="23.25" thickBot="1">
      <c r="A271" s="48">
        <v>26</v>
      </c>
      <c r="B271" s="49" t="s">
        <v>36</v>
      </c>
      <c r="C271" s="50">
        <v>1</v>
      </c>
      <c r="D271" s="51" t="s">
        <v>14</v>
      </c>
      <c r="E271" s="52">
        <v>8426</v>
      </c>
      <c r="F271" s="52">
        <v>2527</v>
      </c>
      <c r="G271" s="52">
        <f>SUM(E271+F271)</f>
        <v>10953</v>
      </c>
      <c r="H271" s="53">
        <f t="shared" si="27"/>
        <v>10953</v>
      </c>
      <c r="I271" s="2"/>
    </row>
    <row r="272" spans="1:9" ht="22.5">
      <c r="A272" s="114">
        <v>27</v>
      </c>
      <c r="B272" s="110" t="s">
        <v>177</v>
      </c>
      <c r="C272" s="111">
        <v>1</v>
      </c>
      <c r="D272" s="115" t="s">
        <v>14</v>
      </c>
      <c r="E272" s="112">
        <v>3370</v>
      </c>
      <c r="F272" s="112">
        <v>1011</v>
      </c>
      <c r="G272" s="112">
        <f>SUM(E272+F272)</f>
        <v>4381</v>
      </c>
      <c r="H272" s="116">
        <f t="shared" si="27"/>
        <v>4381</v>
      </c>
      <c r="I272" s="2"/>
    </row>
    <row r="273" spans="1:9" ht="22.5">
      <c r="A273" s="46">
        <v>28</v>
      </c>
      <c r="B273" s="47" t="s">
        <v>235</v>
      </c>
      <c r="C273" s="23">
        <v>1</v>
      </c>
      <c r="D273" s="24" t="s">
        <v>14</v>
      </c>
      <c r="E273" s="25">
        <v>1685</v>
      </c>
      <c r="F273" s="25">
        <v>505</v>
      </c>
      <c r="G273" s="25">
        <f>SUM(E273+F273)</f>
        <v>2190</v>
      </c>
      <c r="H273" s="26">
        <f t="shared" si="27"/>
        <v>2190</v>
      </c>
      <c r="I273" s="2"/>
    </row>
    <row r="274" spans="1:9" ht="22.5">
      <c r="A274" s="9">
        <v>29</v>
      </c>
      <c r="B274" s="10" t="s">
        <v>212</v>
      </c>
      <c r="C274" s="11">
        <v>1</v>
      </c>
      <c r="D274" s="14" t="s">
        <v>10</v>
      </c>
      <c r="E274" s="11" t="s">
        <v>13</v>
      </c>
      <c r="F274" s="11" t="s">
        <v>13</v>
      </c>
      <c r="G274" s="12">
        <v>35000</v>
      </c>
      <c r="H274" s="13">
        <f>SUM(C274*G274)</f>
        <v>35000</v>
      </c>
      <c r="I274" s="2"/>
    </row>
    <row r="275" spans="1:9" ht="22.5">
      <c r="A275" s="9">
        <v>30</v>
      </c>
      <c r="B275" s="10" t="s">
        <v>185</v>
      </c>
      <c r="C275" s="11">
        <v>1</v>
      </c>
      <c r="D275" s="11" t="s">
        <v>10</v>
      </c>
      <c r="E275" s="11">
        <v>750000</v>
      </c>
      <c r="F275" s="11">
        <v>0</v>
      </c>
      <c r="G275" s="12">
        <f>SUM(F275+E275)</f>
        <v>750000</v>
      </c>
      <c r="H275" s="13">
        <f>SUM(C275*G275)</f>
        <v>750000</v>
      </c>
      <c r="I275" s="2"/>
    </row>
    <row r="276" spans="1:9" ht="24">
      <c r="A276" s="9"/>
      <c r="B276" s="10"/>
      <c r="C276" s="11"/>
      <c r="D276" s="14"/>
      <c r="E276" s="12"/>
      <c r="F276" s="12"/>
      <c r="G276" s="12"/>
      <c r="H276" s="20">
        <f>SUM(H237:H275)</f>
        <v>1113008.2</v>
      </c>
      <c r="I276" s="2"/>
    </row>
    <row r="277" spans="1:8" ht="22.5">
      <c r="A277" s="95"/>
      <c r="B277" s="96"/>
      <c r="C277" s="96"/>
      <c r="D277" s="96"/>
      <c r="E277" s="96"/>
      <c r="F277" s="96"/>
      <c r="G277" s="96"/>
      <c r="H277" s="101"/>
    </row>
    <row r="278" spans="1:8" ht="22.5">
      <c r="A278" s="46">
        <v>1</v>
      </c>
      <c r="B278" s="47" t="s">
        <v>138</v>
      </c>
      <c r="C278" s="47"/>
      <c r="D278" s="47"/>
      <c r="E278" s="47"/>
      <c r="F278" s="47"/>
      <c r="G278" s="47"/>
      <c r="H278" s="82">
        <f>SUM(H69)</f>
        <v>1917885.9650000003</v>
      </c>
    </row>
    <row r="279" spans="1:8" ht="22.5">
      <c r="A279" s="9">
        <v>2</v>
      </c>
      <c r="B279" s="15" t="s">
        <v>181</v>
      </c>
      <c r="C279" s="10"/>
      <c r="D279" s="10"/>
      <c r="E279" s="10"/>
      <c r="F279" s="10"/>
      <c r="G279" s="10"/>
      <c r="H279" s="28">
        <f>SUM(H125)</f>
        <v>1238732.1230000001</v>
      </c>
    </row>
    <row r="280" spans="1:8" ht="22.5">
      <c r="A280" s="9">
        <v>3</v>
      </c>
      <c r="B280" s="10" t="s">
        <v>166</v>
      </c>
      <c r="C280" s="10"/>
      <c r="D280" s="10"/>
      <c r="E280" s="10"/>
      <c r="F280" s="10"/>
      <c r="G280" s="10"/>
      <c r="H280" s="28">
        <f>SUM(H217)</f>
        <v>4112422.0419999994</v>
      </c>
    </row>
    <row r="281" spans="1:8" ht="22.5">
      <c r="A281" s="9">
        <v>4</v>
      </c>
      <c r="B281" s="10" t="s">
        <v>61</v>
      </c>
      <c r="C281" s="10"/>
      <c r="D281" s="10"/>
      <c r="E281" s="10"/>
      <c r="F281" s="10"/>
      <c r="G281" s="10"/>
      <c r="H281" s="28">
        <f>SUM(H222)</f>
        <v>231601.49</v>
      </c>
    </row>
    <row r="282" spans="1:8" ht="22.5">
      <c r="A282" s="9">
        <v>5</v>
      </c>
      <c r="B282" s="10" t="s">
        <v>64</v>
      </c>
      <c r="C282" s="10"/>
      <c r="D282" s="10"/>
      <c r="E282" s="10"/>
      <c r="F282" s="10"/>
      <c r="G282" s="10"/>
      <c r="H282" s="28">
        <f>SUM(H231)</f>
        <v>155488.6</v>
      </c>
    </row>
    <row r="283" spans="1:8" ht="22.5">
      <c r="A283" s="9">
        <v>6</v>
      </c>
      <c r="B283" s="10" t="s">
        <v>119</v>
      </c>
      <c r="C283" s="10"/>
      <c r="D283" s="10"/>
      <c r="E283" s="10"/>
      <c r="F283" s="10"/>
      <c r="G283" s="10"/>
      <c r="H283" s="28">
        <f>SUM(H235)</f>
        <v>650064</v>
      </c>
    </row>
    <row r="284" spans="1:8" ht="22.5">
      <c r="A284" s="46">
        <v>7</v>
      </c>
      <c r="B284" s="47" t="s">
        <v>206</v>
      </c>
      <c r="C284" s="47"/>
      <c r="D284" s="47"/>
      <c r="E284" s="47"/>
      <c r="F284" s="47"/>
      <c r="G284" s="47"/>
      <c r="H284" s="82">
        <f>SUM(H276)</f>
        <v>1113008.2</v>
      </c>
    </row>
    <row r="285" spans="1:8" ht="22.5">
      <c r="A285" s="33"/>
      <c r="B285" s="22" t="s">
        <v>120</v>
      </c>
      <c r="C285" s="10"/>
      <c r="D285" s="10"/>
      <c r="E285" s="10"/>
      <c r="F285" s="10"/>
      <c r="G285" s="10"/>
      <c r="H285" s="29">
        <f>SUM(H278:H284)</f>
        <v>9419202.42</v>
      </c>
    </row>
    <row r="286" spans="1:8" ht="22.5">
      <c r="A286" s="33"/>
      <c r="B286" s="11" t="s">
        <v>306</v>
      </c>
      <c r="C286" s="10"/>
      <c r="D286" s="10"/>
      <c r="E286" s="10"/>
      <c r="F286" s="10"/>
      <c r="G286" s="10"/>
      <c r="H286" s="28"/>
    </row>
    <row r="287" spans="1:8" ht="22.5">
      <c r="A287" s="33"/>
      <c r="B287" s="22" t="s">
        <v>26</v>
      </c>
      <c r="C287" s="10"/>
      <c r="D287" s="10"/>
      <c r="E287" s="10"/>
      <c r="F287" s="10"/>
      <c r="G287" s="10"/>
      <c r="H287" s="29">
        <f>SUM(H285*1.2949)</f>
        <v>12196925.213658</v>
      </c>
    </row>
    <row r="288" spans="1:8" ht="22.5">
      <c r="A288" s="33"/>
      <c r="B288" s="21" t="s">
        <v>20</v>
      </c>
      <c r="C288" s="10"/>
      <c r="D288" s="10"/>
      <c r="E288" s="10"/>
      <c r="F288" s="10"/>
      <c r="G288" s="10"/>
      <c r="H288" s="30"/>
    </row>
    <row r="289" spans="1:8" ht="22.5">
      <c r="A289" s="9">
        <v>8</v>
      </c>
      <c r="B289" s="21" t="s">
        <v>121</v>
      </c>
      <c r="C289" s="10"/>
      <c r="D289" s="10"/>
      <c r="E289" s="10"/>
      <c r="F289" s="10"/>
      <c r="G289" s="10"/>
      <c r="H289" s="30"/>
    </row>
    <row r="290" spans="1:8" ht="22.5">
      <c r="A290" s="33"/>
      <c r="B290" s="10" t="s">
        <v>66</v>
      </c>
      <c r="C290" s="11">
        <v>9</v>
      </c>
      <c r="D290" s="11" t="s">
        <v>10</v>
      </c>
      <c r="E290" s="11">
        <v>68029</v>
      </c>
      <c r="F290" s="11">
        <v>0</v>
      </c>
      <c r="G290" s="12">
        <f aca="true" t="shared" si="29" ref="G290:G340">SUM(F290+E290)</f>
        <v>68029</v>
      </c>
      <c r="H290" s="13">
        <f aca="true" t="shared" si="30" ref="H290:H340">SUM(C290*G290)</f>
        <v>612261</v>
      </c>
    </row>
    <row r="291" spans="1:8" ht="22.5">
      <c r="A291" s="33"/>
      <c r="B291" s="10" t="s">
        <v>67</v>
      </c>
      <c r="C291" s="11">
        <v>2</v>
      </c>
      <c r="D291" s="11" t="s">
        <v>12</v>
      </c>
      <c r="E291" s="65">
        <v>10500</v>
      </c>
      <c r="F291" s="11">
        <v>0</v>
      </c>
      <c r="G291" s="12">
        <f t="shared" si="29"/>
        <v>10500</v>
      </c>
      <c r="H291" s="13">
        <f t="shared" si="30"/>
        <v>21000</v>
      </c>
    </row>
    <row r="292" spans="1:8" ht="22.5">
      <c r="A292" s="33"/>
      <c r="B292" s="10" t="s">
        <v>68</v>
      </c>
      <c r="C292" s="11">
        <v>1</v>
      </c>
      <c r="D292" s="11" t="s">
        <v>10</v>
      </c>
      <c r="E292" s="11">
        <v>4490</v>
      </c>
      <c r="F292" s="11">
        <v>0</v>
      </c>
      <c r="G292" s="12">
        <f t="shared" si="29"/>
        <v>4490</v>
      </c>
      <c r="H292" s="13">
        <f t="shared" si="30"/>
        <v>4490</v>
      </c>
    </row>
    <row r="293" spans="1:8" ht="22.5">
      <c r="A293" s="33"/>
      <c r="B293" s="10" t="s">
        <v>304</v>
      </c>
      <c r="C293" s="11">
        <v>2</v>
      </c>
      <c r="D293" s="11" t="s">
        <v>10</v>
      </c>
      <c r="E293" s="11">
        <v>56162</v>
      </c>
      <c r="F293" s="11">
        <v>0</v>
      </c>
      <c r="G293" s="12">
        <f t="shared" si="29"/>
        <v>56162</v>
      </c>
      <c r="H293" s="13">
        <f t="shared" si="30"/>
        <v>112324</v>
      </c>
    </row>
    <row r="294" spans="1:8" ht="22.5">
      <c r="A294" s="33"/>
      <c r="B294" s="10" t="s">
        <v>122</v>
      </c>
      <c r="C294" s="11">
        <v>0</v>
      </c>
      <c r="D294" s="11" t="s">
        <v>10</v>
      </c>
      <c r="E294" s="11"/>
      <c r="F294" s="11">
        <v>0</v>
      </c>
      <c r="G294" s="12">
        <f t="shared" si="29"/>
        <v>0</v>
      </c>
      <c r="H294" s="13">
        <f t="shared" si="30"/>
        <v>0</v>
      </c>
    </row>
    <row r="295" spans="1:8" ht="22.5">
      <c r="A295" s="33"/>
      <c r="B295" s="10" t="s">
        <v>123</v>
      </c>
      <c r="C295" s="11">
        <v>0</v>
      </c>
      <c r="D295" s="11" t="s">
        <v>10</v>
      </c>
      <c r="E295" s="11"/>
      <c r="F295" s="11">
        <v>0</v>
      </c>
      <c r="G295" s="12">
        <f t="shared" si="29"/>
        <v>0</v>
      </c>
      <c r="H295" s="13">
        <f t="shared" si="30"/>
        <v>0</v>
      </c>
    </row>
    <row r="296" spans="1:8" ht="22.5">
      <c r="A296" s="33"/>
      <c r="B296" s="10" t="s">
        <v>69</v>
      </c>
      <c r="C296" s="11">
        <v>6</v>
      </c>
      <c r="D296" s="11" t="s">
        <v>10</v>
      </c>
      <c r="E296" s="65">
        <v>4780</v>
      </c>
      <c r="F296" s="11">
        <v>0</v>
      </c>
      <c r="G296" s="12">
        <f t="shared" si="29"/>
        <v>4780</v>
      </c>
      <c r="H296" s="13">
        <f t="shared" si="30"/>
        <v>28680</v>
      </c>
    </row>
    <row r="297" spans="1:8" ht="24">
      <c r="A297" s="33"/>
      <c r="B297" s="10"/>
      <c r="C297" s="11"/>
      <c r="D297" s="11"/>
      <c r="E297" s="63"/>
      <c r="F297" s="11"/>
      <c r="G297" s="12"/>
      <c r="H297" s="20">
        <f>SUM(H290:H296)</f>
        <v>778755</v>
      </c>
    </row>
    <row r="298" spans="1:8" ht="22.5">
      <c r="A298" s="9">
        <v>9</v>
      </c>
      <c r="B298" s="21" t="s">
        <v>124</v>
      </c>
      <c r="C298" s="11"/>
      <c r="D298" s="11"/>
      <c r="E298" s="11"/>
      <c r="F298" s="11"/>
      <c r="G298" s="12"/>
      <c r="H298" s="13"/>
    </row>
    <row r="299" spans="1:8" ht="22.5">
      <c r="A299" s="33"/>
      <c r="B299" s="10" t="s">
        <v>70</v>
      </c>
      <c r="C299" s="11">
        <v>1</v>
      </c>
      <c r="D299" s="11" t="s">
        <v>10</v>
      </c>
      <c r="E299" s="11">
        <v>28644</v>
      </c>
      <c r="F299" s="11">
        <v>0</v>
      </c>
      <c r="G299" s="12">
        <f t="shared" si="29"/>
        <v>28644</v>
      </c>
      <c r="H299" s="13">
        <f t="shared" si="30"/>
        <v>28644</v>
      </c>
    </row>
    <row r="300" spans="1:8" ht="22.5">
      <c r="A300" s="33"/>
      <c r="B300" s="10" t="s">
        <v>71</v>
      </c>
      <c r="C300" s="11">
        <v>1</v>
      </c>
      <c r="D300" s="11" t="s">
        <v>10</v>
      </c>
      <c r="E300" s="11">
        <v>150911</v>
      </c>
      <c r="F300" s="11">
        <v>0</v>
      </c>
      <c r="G300" s="12">
        <f t="shared" si="29"/>
        <v>150911</v>
      </c>
      <c r="H300" s="13">
        <f t="shared" si="30"/>
        <v>150911</v>
      </c>
    </row>
    <row r="301" spans="1:8" ht="22.5">
      <c r="A301" s="33"/>
      <c r="B301" s="10" t="s">
        <v>72</v>
      </c>
      <c r="C301" s="11">
        <v>1</v>
      </c>
      <c r="D301" s="11" t="s">
        <v>10</v>
      </c>
      <c r="E301" s="11">
        <v>89531</v>
      </c>
      <c r="F301" s="11">
        <v>0</v>
      </c>
      <c r="G301" s="12">
        <f t="shared" si="29"/>
        <v>89531</v>
      </c>
      <c r="H301" s="13">
        <f t="shared" si="30"/>
        <v>89531</v>
      </c>
    </row>
    <row r="302" spans="1:8" ht="22.5">
      <c r="A302" s="33"/>
      <c r="B302" s="10" t="s">
        <v>73</v>
      </c>
      <c r="C302" s="11">
        <v>1</v>
      </c>
      <c r="D302" s="11" t="s">
        <v>10</v>
      </c>
      <c r="E302" s="11">
        <v>53196</v>
      </c>
      <c r="F302" s="11">
        <v>0</v>
      </c>
      <c r="G302" s="12">
        <f t="shared" si="29"/>
        <v>53196</v>
      </c>
      <c r="H302" s="13">
        <f t="shared" si="30"/>
        <v>53196</v>
      </c>
    </row>
    <row r="303" spans="1:8" ht="22.5">
      <c r="A303" s="33"/>
      <c r="B303" s="10" t="s">
        <v>74</v>
      </c>
      <c r="C303" s="11">
        <v>1</v>
      </c>
      <c r="D303" s="11" t="s">
        <v>10</v>
      </c>
      <c r="E303" s="11">
        <v>340166</v>
      </c>
      <c r="F303" s="11">
        <v>0</v>
      </c>
      <c r="G303" s="12">
        <f t="shared" si="29"/>
        <v>340166</v>
      </c>
      <c r="H303" s="13">
        <f t="shared" si="30"/>
        <v>340166</v>
      </c>
    </row>
    <row r="304" spans="1:8" ht="22.5">
      <c r="A304" s="33"/>
      <c r="B304" s="10" t="s">
        <v>75</v>
      </c>
      <c r="C304" s="11">
        <v>1</v>
      </c>
      <c r="D304" s="11" t="s">
        <v>10</v>
      </c>
      <c r="E304" s="11">
        <v>347820</v>
      </c>
      <c r="F304" s="11">
        <v>0</v>
      </c>
      <c r="G304" s="12">
        <f t="shared" si="29"/>
        <v>347820</v>
      </c>
      <c r="H304" s="13">
        <f t="shared" si="30"/>
        <v>347820</v>
      </c>
    </row>
    <row r="305" spans="1:8" ht="22.5">
      <c r="A305" s="33"/>
      <c r="B305" s="10" t="s">
        <v>76</v>
      </c>
      <c r="C305" s="11">
        <v>2</v>
      </c>
      <c r="D305" s="11" t="s">
        <v>10</v>
      </c>
      <c r="E305" s="11">
        <v>5115</v>
      </c>
      <c r="F305" s="11">
        <v>0</v>
      </c>
      <c r="G305" s="12">
        <f t="shared" si="29"/>
        <v>5115</v>
      </c>
      <c r="H305" s="13">
        <f t="shared" si="30"/>
        <v>10230</v>
      </c>
    </row>
    <row r="306" spans="1:8" ht="22.5">
      <c r="A306" s="33"/>
      <c r="B306" s="10" t="s">
        <v>77</v>
      </c>
      <c r="C306" s="11">
        <v>1</v>
      </c>
      <c r="D306" s="11" t="s">
        <v>10</v>
      </c>
      <c r="E306" s="11">
        <v>60357</v>
      </c>
      <c r="F306" s="11">
        <v>0</v>
      </c>
      <c r="G306" s="12">
        <f t="shared" si="29"/>
        <v>60357</v>
      </c>
      <c r="H306" s="13">
        <f t="shared" si="30"/>
        <v>60357</v>
      </c>
    </row>
    <row r="307" spans="1:8" ht="22.5">
      <c r="A307" s="56"/>
      <c r="B307" s="47" t="s">
        <v>78</v>
      </c>
      <c r="C307" s="23">
        <v>1</v>
      </c>
      <c r="D307" s="23" t="s">
        <v>10</v>
      </c>
      <c r="E307" s="23">
        <v>4603</v>
      </c>
      <c r="F307" s="23">
        <v>0</v>
      </c>
      <c r="G307" s="25">
        <f t="shared" si="29"/>
        <v>4603</v>
      </c>
      <c r="H307" s="26">
        <f t="shared" si="30"/>
        <v>4603</v>
      </c>
    </row>
    <row r="308" spans="1:8" ht="22.5">
      <c r="A308" s="33"/>
      <c r="B308" s="10" t="s">
        <v>79</v>
      </c>
      <c r="C308" s="11">
        <v>1</v>
      </c>
      <c r="D308" s="11" t="s">
        <v>10</v>
      </c>
      <c r="E308" s="11">
        <v>189705</v>
      </c>
      <c r="F308" s="11">
        <v>0</v>
      </c>
      <c r="G308" s="12">
        <f t="shared" si="29"/>
        <v>189705</v>
      </c>
      <c r="H308" s="13">
        <f t="shared" si="30"/>
        <v>189705</v>
      </c>
    </row>
    <row r="309" spans="1:8" ht="22.5">
      <c r="A309" s="33"/>
      <c r="B309" s="10" t="s">
        <v>80</v>
      </c>
      <c r="C309" s="11">
        <v>1</v>
      </c>
      <c r="D309" s="11" t="s">
        <v>10</v>
      </c>
      <c r="E309" s="11">
        <v>71424</v>
      </c>
      <c r="F309" s="11">
        <v>0</v>
      </c>
      <c r="G309" s="12">
        <f t="shared" si="29"/>
        <v>71424</v>
      </c>
      <c r="H309" s="13">
        <f t="shared" si="30"/>
        <v>71424</v>
      </c>
    </row>
    <row r="310" spans="1:8" ht="22.5">
      <c r="A310" s="33"/>
      <c r="B310" s="10" t="s">
        <v>81</v>
      </c>
      <c r="C310" s="11">
        <v>1</v>
      </c>
      <c r="D310" s="11" t="s">
        <v>10</v>
      </c>
      <c r="E310" s="11">
        <v>101909</v>
      </c>
      <c r="F310" s="11">
        <v>0</v>
      </c>
      <c r="G310" s="12">
        <f t="shared" si="29"/>
        <v>101909</v>
      </c>
      <c r="H310" s="13">
        <f t="shared" si="30"/>
        <v>101909</v>
      </c>
    </row>
    <row r="311" spans="1:8" ht="24.75" thickBot="1">
      <c r="A311" s="80"/>
      <c r="B311" s="49"/>
      <c r="C311" s="50"/>
      <c r="D311" s="50"/>
      <c r="E311" s="50"/>
      <c r="F311" s="50"/>
      <c r="G311" s="52"/>
      <c r="H311" s="93">
        <f>SUM(H299:H310)</f>
        <v>1448496</v>
      </c>
    </row>
    <row r="312" spans="1:8" ht="22.5">
      <c r="A312" s="46">
        <v>10</v>
      </c>
      <c r="B312" s="35" t="s">
        <v>125</v>
      </c>
      <c r="C312" s="23"/>
      <c r="D312" s="23"/>
      <c r="E312" s="23"/>
      <c r="F312" s="23"/>
      <c r="G312" s="25"/>
      <c r="H312" s="26"/>
    </row>
    <row r="313" spans="1:8" ht="22.5">
      <c r="A313" s="33"/>
      <c r="B313" s="10" t="s">
        <v>79</v>
      </c>
      <c r="C313" s="11">
        <v>2</v>
      </c>
      <c r="D313" s="11" t="s">
        <v>10</v>
      </c>
      <c r="E313" s="11">
        <v>189705</v>
      </c>
      <c r="F313" s="11">
        <v>0</v>
      </c>
      <c r="G313" s="12">
        <f>SUM(F313+E313)</f>
        <v>189705</v>
      </c>
      <c r="H313" s="13">
        <f>SUM(C313*G313)</f>
        <v>379410</v>
      </c>
    </row>
    <row r="314" spans="1:8" ht="22.5">
      <c r="A314" s="56"/>
      <c r="B314" s="47" t="s">
        <v>126</v>
      </c>
      <c r="C314" s="23">
        <v>1</v>
      </c>
      <c r="D314" s="23" t="s">
        <v>10</v>
      </c>
      <c r="E314" s="23">
        <v>20460</v>
      </c>
      <c r="F314" s="23">
        <v>0</v>
      </c>
      <c r="G314" s="25">
        <f>SUM(F314+E314)</f>
        <v>20460</v>
      </c>
      <c r="H314" s="26">
        <f>SUM(C314*G314)</f>
        <v>20460</v>
      </c>
    </row>
    <row r="315" spans="1:8" ht="22.5">
      <c r="A315" s="33"/>
      <c r="B315" s="10" t="s">
        <v>222</v>
      </c>
      <c r="C315" s="11">
        <v>1</v>
      </c>
      <c r="D315" s="11" t="s">
        <v>10</v>
      </c>
      <c r="E315" s="65">
        <v>8900</v>
      </c>
      <c r="F315" s="11">
        <v>0</v>
      </c>
      <c r="G315" s="12">
        <f>SUM(F315+E315)</f>
        <v>8900</v>
      </c>
      <c r="H315" s="13">
        <f>SUM(C315*G315)</f>
        <v>8900</v>
      </c>
    </row>
    <row r="316" spans="1:8" ht="24">
      <c r="A316" s="33"/>
      <c r="B316" s="10"/>
      <c r="C316" s="11"/>
      <c r="D316" s="11"/>
      <c r="E316" s="11"/>
      <c r="F316" s="11"/>
      <c r="G316" s="12"/>
      <c r="H316" s="20">
        <f>SUM(H313:H315)</f>
        <v>408770</v>
      </c>
    </row>
    <row r="317" spans="1:8" ht="22.5">
      <c r="A317" s="46">
        <v>11</v>
      </c>
      <c r="B317" s="35" t="s">
        <v>127</v>
      </c>
      <c r="C317" s="23"/>
      <c r="D317" s="23"/>
      <c r="E317" s="23"/>
      <c r="F317" s="23"/>
      <c r="G317" s="25"/>
      <c r="H317" s="26"/>
    </row>
    <row r="318" spans="1:8" ht="22.5">
      <c r="A318" s="33"/>
      <c r="B318" s="10" t="s">
        <v>82</v>
      </c>
      <c r="C318" s="11">
        <v>6</v>
      </c>
      <c r="D318" s="11" t="s">
        <v>10</v>
      </c>
      <c r="E318" s="65">
        <v>2940</v>
      </c>
      <c r="F318" s="11">
        <v>0</v>
      </c>
      <c r="G318" s="12">
        <f t="shared" si="29"/>
        <v>2940</v>
      </c>
      <c r="H318" s="13">
        <f t="shared" si="30"/>
        <v>17640</v>
      </c>
    </row>
    <row r="319" spans="1:8" ht="22.5">
      <c r="A319" s="33"/>
      <c r="B319" s="10" t="s">
        <v>83</v>
      </c>
      <c r="C319" s="11">
        <v>1</v>
      </c>
      <c r="D319" s="11" t="s">
        <v>10</v>
      </c>
      <c r="E319" s="65">
        <v>2940</v>
      </c>
      <c r="F319" s="11">
        <v>0</v>
      </c>
      <c r="G319" s="12">
        <f t="shared" si="29"/>
        <v>2940</v>
      </c>
      <c r="H319" s="13">
        <f t="shared" si="30"/>
        <v>2940</v>
      </c>
    </row>
    <row r="320" spans="1:8" ht="22.5">
      <c r="A320" s="33"/>
      <c r="B320" s="10" t="s">
        <v>84</v>
      </c>
      <c r="C320" s="11">
        <v>6</v>
      </c>
      <c r="D320" s="11" t="s">
        <v>10</v>
      </c>
      <c r="E320" s="65">
        <v>1650</v>
      </c>
      <c r="F320" s="11">
        <v>0</v>
      </c>
      <c r="G320" s="12">
        <f t="shared" si="29"/>
        <v>1650</v>
      </c>
      <c r="H320" s="13">
        <f t="shared" si="30"/>
        <v>9900</v>
      </c>
    </row>
    <row r="321" spans="1:8" ht="24">
      <c r="A321" s="33"/>
      <c r="B321" s="10"/>
      <c r="C321" s="11"/>
      <c r="D321" s="11"/>
      <c r="E321" s="11"/>
      <c r="F321" s="11"/>
      <c r="G321" s="12"/>
      <c r="H321" s="20">
        <f>SUM(H318:H320)</f>
        <v>30480</v>
      </c>
    </row>
    <row r="322" spans="1:8" ht="22.5">
      <c r="A322" s="46">
        <v>12</v>
      </c>
      <c r="B322" s="35" t="s">
        <v>128</v>
      </c>
      <c r="C322" s="23"/>
      <c r="D322" s="23"/>
      <c r="E322" s="23"/>
      <c r="F322" s="23"/>
      <c r="G322" s="25"/>
      <c r="H322" s="26"/>
    </row>
    <row r="323" spans="1:8" ht="22.5">
      <c r="A323" s="56"/>
      <c r="B323" s="47" t="s">
        <v>86</v>
      </c>
      <c r="C323" s="23">
        <v>1</v>
      </c>
      <c r="D323" s="23" t="s">
        <v>10</v>
      </c>
      <c r="E323" s="23">
        <v>88452</v>
      </c>
      <c r="F323" s="23">
        <v>0</v>
      </c>
      <c r="G323" s="25">
        <f t="shared" si="29"/>
        <v>88452</v>
      </c>
      <c r="H323" s="26">
        <f t="shared" si="30"/>
        <v>88452</v>
      </c>
    </row>
    <row r="324" spans="1:8" ht="22.5">
      <c r="A324" s="33"/>
      <c r="B324" s="10" t="s">
        <v>85</v>
      </c>
      <c r="C324" s="11">
        <v>3</v>
      </c>
      <c r="D324" s="11" t="s">
        <v>10</v>
      </c>
      <c r="E324" s="11">
        <v>118668</v>
      </c>
      <c r="F324" s="11">
        <v>0</v>
      </c>
      <c r="G324" s="12">
        <f t="shared" si="29"/>
        <v>118668</v>
      </c>
      <c r="H324" s="13">
        <f t="shared" si="30"/>
        <v>356004</v>
      </c>
    </row>
    <row r="325" spans="1:8" ht="22.5">
      <c r="A325" s="33"/>
      <c r="B325" s="10" t="s">
        <v>87</v>
      </c>
      <c r="C325" s="11">
        <v>1</v>
      </c>
      <c r="D325" s="11" t="s">
        <v>10</v>
      </c>
      <c r="E325" s="11">
        <v>260865</v>
      </c>
      <c r="F325" s="11">
        <v>0</v>
      </c>
      <c r="G325" s="12">
        <f t="shared" si="29"/>
        <v>260865</v>
      </c>
      <c r="H325" s="13">
        <f t="shared" si="30"/>
        <v>260865</v>
      </c>
    </row>
    <row r="326" spans="1:8" ht="22.5">
      <c r="A326" s="56"/>
      <c r="B326" s="47" t="s">
        <v>88</v>
      </c>
      <c r="C326" s="23">
        <v>1</v>
      </c>
      <c r="D326" s="23" t="s">
        <v>10</v>
      </c>
      <c r="E326" s="23">
        <v>276210</v>
      </c>
      <c r="F326" s="23">
        <v>0</v>
      </c>
      <c r="G326" s="25">
        <f t="shared" si="29"/>
        <v>276210</v>
      </c>
      <c r="H326" s="26">
        <f t="shared" si="30"/>
        <v>276210</v>
      </c>
    </row>
    <row r="327" spans="1:8" ht="22.5">
      <c r="A327" s="33"/>
      <c r="B327" s="10" t="s">
        <v>89</v>
      </c>
      <c r="C327" s="11">
        <v>1</v>
      </c>
      <c r="D327" s="11" t="s">
        <v>10</v>
      </c>
      <c r="E327" s="11">
        <v>45523</v>
      </c>
      <c r="F327" s="11">
        <v>0</v>
      </c>
      <c r="G327" s="12">
        <f t="shared" si="29"/>
        <v>45523</v>
      </c>
      <c r="H327" s="13">
        <f t="shared" si="30"/>
        <v>45523</v>
      </c>
    </row>
    <row r="328" spans="1:8" ht="22.5">
      <c r="A328" s="33"/>
      <c r="B328" s="10" t="s">
        <v>222</v>
      </c>
      <c r="C328" s="11">
        <v>1</v>
      </c>
      <c r="D328" s="11" t="s">
        <v>10</v>
      </c>
      <c r="E328" s="65">
        <v>11590</v>
      </c>
      <c r="F328" s="11">
        <v>0</v>
      </c>
      <c r="G328" s="12">
        <f t="shared" si="29"/>
        <v>11590</v>
      </c>
      <c r="H328" s="13">
        <f t="shared" si="30"/>
        <v>11590</v>
      </c>
    </row>
    <row r="329" spans="1:8" ht="22.5">
      <c r="A329" s="33"/>
      <c r="B329" s="10" t="s">
        <v>90</v>
      </c>
      <c r="C329" s="11">
        <v>1</v>
      </c>
      <c r="D329" s="11" t="s">
        <v>10</v>
      </c>
      <c r="E329" s="11">
        <v>37646</v>
      </c>
      <c r="F329" s="11">
        <v>0</v>
      </c>
      <c r="G329" s="12">
        <f t="shared" si="29"/>
        <v>37646</v>
      </c>
      <c r="H329" s="13">
        <f t="shared" si="30"/>
        <v>37646</v>
      </c>
    </row>
    <row r="330" spans="1:8" ht="22.5">
      <c r="A330" s="33"/>
      <c r="B330" s="10" t="s">
        <v>91</v>
      </c>
      <c r="C330" s="11">
        <v>1</v>
      </c>
      <c r="D330" s="11" t="s">
        <v>10</v>
      </c>
      <c r="E330" s="11">
        <v>497443</v>
      </c>
      <c r="F330" s="11">
        <v>0</v>
      </c>
      <c r="G330" s="12">
        <f t="shared" si="29"/>
        <v>497443</v>
      </c>
      <c r="H330" s="13">
        <f t="shared" si="30"/>
        <v>497443</v>
      </c>
    </row>
    <row r="331" spans="1:8" ht="22.5">
      <c r="A331" s="33"/>
      <c r="B331" s="10" t="s">
        <v>92</v>
      </c>
      <c r="C331" s="11">
        <v>1</v>
      </c>
      <c r="D331" s="11" t="s">
        <v>10</v>
      </c>
      <c r="E331" s="11">
        <v>40920</v>
      </c>
      <c r="F331" s="11">
        <v>0</v>
      </c>
      <c r="G331" s="12">
        <f t="shared" si="29"/>
        <v>40920</v>
      </c>
      <c r="H331" s="13">
        <f t="shared" si="30"/>
        <v>40920</v>
      </c>
    </row>
    <row r="332" spans="1:8" ht="22.5">
      <c r="A332" s="33"/>
      <c r="B332" s="10" t="s">
        <v>93</v>
      </c>
      <c r="C332" s="11">
        <v>1</v>
      </c>
      <c r="D332" s="11" t="s">
        <v>10</v>
      </c>
      <c r="E332" s="11">
        <v>35805</v>
      </c>
      <c r="F332" s="11">
        <v>0</v>
      </c>
      <c r="G332" s="12">
        <f t="shared" si="29"/>
        <v>35805</v>
      </c>
      <c r="H332" s="13">
        <f t="shared" si="30"/>
        <v>35805</v>
      </c>
    </row>
    <row r="333" spans="1:8" ht="22.5">
      <c r="A333" s="33"/>
      <c r="B333" s="10" t="s">
        <v>94</v>
      </c>
      <c r="C333" s="11">
        <v>1</v>
      </c>
      <c r="D333" s="11" t="s">
        <v>10</v>
      </c>
      <c r="E333" s="11">
        <v>25575</v>
      </c>
      <c r="F333" s="11">
        <v>0</v>
      </c>
      <c r="G333" s="12">
        <f t="shared" si="29"/>
        <v>25575</v>
      </c>
      <c r="H333" s="13">
        <f t="shared" si="30"/>
        <v>25575</v>
      </c>
    </row>
    <row r="334" spans="1:8" ht="22.5">
      <c r="A334" s="33"/>
      <c r="B334" s="10" t="s">
        <v>95</v>
      </c>
      <c r="C334" s="11">
        <v>6</v>
      </c>
      <c r="D334" s="11" t="s">
        <v>10</v>
      </c>
      <c r="E334" s="11">
        <v>64449</v>
      </c>
      <c r="F334" s="11">
        <v>0</v>
      </c>
      <c r="G334" s="12">
        <f>SUM(F334+E334)</f>
        <v>64449</v>
      </c>
      <c r="H334" s="13">
        <f>SUM(C334*G334)</f>
        <v>386694</v>
      </c>
    </row>
    <row r="335" spans="1:8" ht="22.5">
      <c r="A335" s="33"/>
      <c r="B335" s="10" t="s">
        <v>96</v>
      </c>
      <c r="C335" s="11">
        <v>1</v>
      </c>
      <c r="D335" s="11" t="s">
        <v>10</v>
      </c>
      <c r="E335" s="11">
        <v>40408</v>
      </c>
      <c r="F335" s="11">
        <v>0</v>
      </c>
      <c r="G335" s="12">
        <f t="shared" si="29"/>
        <v>40408</v>
      </c>
      <c r="H335" s="13">
        <f t="shared" si="30"/>
        <v>40408</v>
      </c>
    </row>
    <row r="336" spans="1:8" ht="22.5">
      <c r="A336" s="33"/>
      <c r="B336" s="10" t="s">
        <v>97</v>
      </c>
      <c r="C336" s="11">
        <v>1</v>
      </c>
      <c r="D336" s="11" t="s">
        <v>10</v>
      </c>
      <c r="E336" s="11">
        <v>85420</v>
      </c>
      <c r="F336" s="11">
        <v>0</v>
      </c>
      <c r="G336" s="12">
        <f t="shared" si="29"/>
        <v>85420</v>
      </c>
      <c r="H336" s="13">
        <f t="shared" si="30"/>
        <v>85420</v>
      </c>
    </row>
    <row r="337" spans="1:8" ht="22.5">
      <c r="A337" s="33"/>
      <c r="B337" s="10" t="s">
        <v>98</v>
      </c>
      <c r="C337" s="11">
        <v>4</v>
      </c>
      <c r="D337" s="11" t="s">
        <v>10</v>
      </c>
      <c r="E337" s="11">
        <v>48081</v>
      </c>
      <c r="F337" s="11">
        <v>0</v>
      </c>
      <c r="G337" s="12">
        <f t="shared" si="29"/>
        <v>48081</v>
      </c>
      <c r="H337" s="13">
        <f t="shared" si="30"/>
        <v>192324</v>
      </c>
    </row>
    <row r="338" spans="1:8" ht="22.5">
      <c r="A338" s="33"/>
      <c r="B338" s="10" t="s">
        <v>99</v>
      </c>
      <c r="C338" s="11">
        <v>1</v>
      </c>
      <c r="D338" s="11" t="s">
        <v>10</v>
      </c>
      <c r="E338" s="11">
        <v>26598</v>
      </c>
      <c r="F338" s="11">
        <v>0</v>
      </c>
      <c r="G338" s="12">
        <f t="shared" si="29"/>
        <v>26598</v>
      </c>
      <c r="H338" s="13">
        <f t="shared" si="30"/>
        <v>26598</v>
      </c>
    </row>
    <row r="339" spans="1:8" ht="22.5">
      <c r="A339" s="33"/>
      <c r="B339" s="10" t="s">
        <v>101</v>
      </c>
      <c r="C339" s="11">
        <v>3</v>
      </c>
      <c r="D339" s="11" t="s">
        <v>10</v>
      </c>
      <c r="E339" s="11">
        <v>58515</v>
      </c>
      <c r="F339" s="11">
        <v>0</v>
      </c>
      <c r="G339" s="12">
        <f t="shared" si="29"/>
        <v>58515</v>
      </c>
      <c r="H339" s="13">
        <f t="shared" si="30"/>
        <v>175545</v>
      </c>
    </row>
    <row r="340" spans="1:8" ht="22.5">
      <c r="A340" s="33"/>
      <c r="B340" s="10" t="s">
        <v>102</v>
      </c>
      <c r="C340" s="11">
        <v>1</v>
      </c>
      <c r="D340" s="11" t="s">
        <v>10</v>
      </c>
      <c r="E340" s="11">
        <v>68234</v>
      </c>
      <c r="F340" s="11">
        <v>0</v>
      </c>
      <c r="G340" s="12">
        <f t="shared" si="29"/>
        <v>68234</v>
      </c>
      <c r="H340" s="13">
        <f t="shared" si="30"/>
        <v>68234</v>
      </c>
    </row>
    <row r="341" spans="1:8" ht="22.5">
      <c r="A341" s="33"/>
      <c r="B341" s="10" t="s">
        <v>218</v>
      </c>
      <c r="C341" s="11">
        <v>10</v>
      </c>
      <c r="D341" s="11" t="s">
        <v>10</v>
      </c>
      <c r="E341" s="65">
        <v>39800</v>
      </c>
      <c r="F341" s="11">
        <v>0</v>
      </c>
      <c r="G341" s="12">
        <f>SUM(F341+E341)</f>
        <v>39800</v>
      </c>
      <c r="H341" s="13">
        <f>SUM(C341*G341)</f>
        <v>398000</v>
      </c>
    </row>
    <row r="342" spans="1:8" ht="22.5">
      <c r="A342" s="33"/>
      <c r="B342" s="10" t="s">
        <v>286</v>
      </c>
      <c r="C342" s="11">
        <v>3</v>
      </c>
      <c r="D342" s="11" t="s">
        <v>10</v>
      </c>
      <c r="E342" s="65">
        <v>66100</v>
      </c>
      <c r="F342" s="11">
        <v>0</v>
      </c>
      <c r="G342" s="12">
        <f>SUM(F342+E342)</f>
        <v>66100</v>
      </c>
      <c r="H342" s="13">
        <f>SUM(C342*G342)</f>
        <v>198300</v>
      </c>
    </row>
    <row r="343" spans="1:8" ht="22.5">
      <c r="A343" s="33"/>
      <c r="B343" s="10" t="s">
        <v>219</v>
      </c>
      <c r="C343" s="11">
        <v>2</v>
      </c>
      <c r="D343" s="11" t="s">
        <v>10</v>
      </c>
      <c r="E343" s="102">
        <v>42336.44</v>
      </c>
      <c r="F343" s="11">
        <v>0</v>
      </c>
      <c r="G343" s="17">
        <f>SUM(F343+E343)</f>
        <v>42336.44</v>
      </c>
      <c r="H343" s="31">
        <f>SUM(C343*G343)</f>
        <v>84672.88</v>
      </c>
    </row>
    <row r="344" spans="1:8" ht="22.5">
      <c r="A344" s="33"/>
      <c r="B344" s="10" t="s">
        <v>123</v>
      </c>
      <c r="C344" s="11">
        <v>0</v>
      </c>
      <c r="D344" s="11" t="s">
        <v>10</v>
      </c>
      <c r="E344" s="65">
        <v>3000</v>
      </c>
      <c r="F344" s="11">
        <v>0</v>
      </c>
      <c r="G344" s="12">
        <f>SUM(F344+E344)</f>
        <v>3000</v>
      </c>
      <c r="H344" s="13">
        <f>SUM(C344*G344)</f>
        <v>0</v>
      </c>
    </row>
    <row r="345" spans="1:8" ht="24">
      <c r="A345" s="33"/>
      <c r="B345" s="10"/>
      <c r="C345" s="11"/>
      <c r="D345" s="11"/>
      <c r="E345" s="11"/>
      <c r="F345" s="11"/>
      <c r="G345" s="12"/>
      <c r="H345" s="20">
        <f>SUM(H323:H344)</f>
        <v>3332228.88</v>
      </c>
    </row>
    <row r="346" spans="1:8" ht="22.5">
      <c r="A346" s="9">
        <v>13</v>
      </c>
      <c r="B346" s="21" t="s">
        <v>223</v>
      </c>
      <c r="C346" s="11"/>
      <c r="D346" s="11"/>
      <c r="E346" s="11"/>
      <c r="F346" s="11"/>
      <c r="G346" s="12"/>
      <c r="H346" s="62"/>
    </row>
    <row r="347" spans="1:8" ht="22.5">
      <c r="A347" s="33"/>
      <c r="B347" s="10" t="s">
        <v>225</v>
      </c>
      <c r="C347" s="11">
        <v>1</v>
      </c>
      <c r="D347" s="11" t="s">
        <v>10</v>
      </c>
      <c r="E347" s="11">
        <v>19200</v>
      </c>
      <c r="F347" s="11">
        <v>0</v>
      </c>
      <c r="G347" s="12">
        <f aca="true" t="shared" si="31" ref="G347:G354">SUM(F347+E347)</f>
        <v>19200</v>
      </c>
      <c r="H347" s="13">
        <f aca="true" t="shared" si="32" ref="H347:H354">SUM(C347*G347)</f>
        <v>19200</v>
      </c>
    </row>
    <row r="348" spans="1:8" ht="22.5">
      <c r="A348" s="33"/>
      <c r="B348" s="10" t="s">
        <v>226</v>
      </c>
      <c r="C348" s="11">
        <v>4</v>
      </c>
      <c r="D348" s="11" t="s">
        <v>10</v>
      </c>
      <c r="E348" s="11">
        <v>110400</v>
      </c>
      <c r="F348" s="11">
        <v>0</v>
      </c>
      <c r="G348" s="12">
        <f t="shared" si="31"/>
        <v>110400</v>
      </c>
      <c r="H348" s="13">
        <f t="shared" si="32"/>
        <v>441600</v>
      </c>
    </row>
    <row r="349" spans="1:8" ht="22.5">
      <c r="A349" s="33"/>
      <c r="B349" s="10" t="s">
        <v>227</v>
      </c>
      <c r="C349" s="11">
        <v>1</v>
      </c>
      <c r="D349" s="11" t="s">
        <v>10</v>
      </c>
      <c r="E349" s="11">
        <v>157600</v>
      </c>
      <c r="F349" s="11">
        <v>0</v>
      </c>
      <c r="G349" s="12">
        <f t="shared" si="31"/>
        <v>157600</v>
      </c>
      <c r="H349" s="13">
        <f t="shared" si="32"/>
        <v>157600</v>
      </c>
    </row>
    <row r="350" spans="1:8" ht="22.5">
      <c r="A350" s="33"/>
      <c r="B350" s="10" t="s">
        <v>228</v>
      </c>
      <c r="C350" s="11">
        <v>1</v>
      </c>
      <c r="D350" s="11" t="s">
        <v>10</v>
      </c>
      <c r="E350" s="11">
        <v>182400</v>
      </c>
      <c r="F350" s="11">
        <v>0</v>
      </c>
      <c r="G350" s="12">
        <f t="shared" si="31"/>
        <v>182400</v>
      </c>
      <c r="H350" s="13">
        <f t="shared" si="32"/>
        <v>182400</v>
      </c>
    </row>
    <row r="351" spans="1:8" ht="22.5">
      <c r="A351" s="33"/>
      <c r="B351" s="10" t="s">
        <v>229</v>
      </c>
      <c r="C351" s="11">
        <v>1</v>
      </c>
      <c r="D351" s="11" t="s">
        <v>10</v>
      </c>
      <c r="E351" s="11">
        <v>68000</v>
      </c>
      <c r="F351" s="11">
        <v>0</v>
      </c>
      <c r="G351" s="12">
        <f t="shared" si="31"/>
        <v>68000</v>
      </c>
      <c r="H351" s="13">
        <f t="shared" si="32"/>
        <v>68000</v>
      </c>
    </row>
    <row r="352" spans="1:8" ht="23.25" thickBot="1">
      <c r="A352" s="80"/>
      <c r="B352" s="49" t="s">
        <v>230</v>
      </c>
      <c r="C352" s="50">
        <v>2</v>
      </c>
      <c r="D352" s="50" t="s">
        <v>10</v>
      </c>
      <c r="E352" s="50">
        <v>12000</v>
      </c>
      <c r="F352" s="50">
        <v>0</v>
      </c>
      <c r="G352" s="52">
        <f t="shared" si="31"/>
        <v>12000</v>
      </c>
      <c r="H352" s="53">
        <f t="shared" si="32"/>
        <v>24000</v>
      </c>
    </row>
    <row r="353" spans="1:8" ht="22.5">
      <c r="A353" s="56"/>
      <c r="B353" s="47" t="s">
        <v>231</v>
      </c>
      <c r="C353" s="23">
        <v>1</v>
      </c>
      <c r="D353" s="23" t="s">
        <v>10</v>
      </c>
      <c r="E353" s="23">
        <v>80000</v>
      </c>
      <c r="F353" s="23">
        <v>0</v>
      </c>
      <c r="G353" s="25">
        <f t="shared" si="31"/>
        <v>80000</v>
      </c>
      <c r="H353" s="26">
        <f t="shared" si="32"/>
        <v>80000</v>
      </c>
    </row>
    <row r="354" spans="1:8" ht="22.5">
      <c r="A354" s="33"/>
      <c r="B354" s="10" t="s">
        <v>232</v>
      </c>
      <c r="C354" s="11">
        <v>1</v>
      </c>
      <c r="D354" s="11" t="s">
        <v>10</v>
      </c>
      <c r="E354" s="11">
        <v>15000</v>
      </c>
      <c r="F354" s="11">
        <v>0</v>
      </c>
      <c r="G354" s="12">
        <f t="shared" si="31"/>
        <v>15000</v>
      </c>
      <c r="H354" s="13">
        <f t="shared" si="32"/>
        <v>15000</v>
      </c>
    </row>
    <row r="355" spans="1:8" ht="24">
      <c r="A355" s="56"/>
      <c r="B355" s="47"/>
      <c r="C355" s="23"/>
      <c r="D355" s="23"/>
      <c r="E355" s="23"/>
      <c r="F355" s="23"/>
      <c r="G355" s="25"/>
      <c r="H355" s="117">
        <f>SUM(H347:H354)</f>
        <v>987800</v>
      </c>
    </row>
    <row r="356" spans="1:8" ht="22.5">
      <c r="A356" s="46">
        <v>14</v>
      </c>
      <c r="B356" s="35" t="s">
        <v>224</v>
      </c>
      <c r="C356" s="23"/>
      <c r="D356" s="23"/>
      <c r="E356" s="23"/>
      <c r="F356" s="23"/>
      <c r="G356" s="23"/>
      <c r="H356" s="94"/>
    </row>
    <row r="357" spans="1:8" ht="22.5">
      <c r="A357" s="33"/>
      <c r="B357" s="10" t="s">
        <v>105</v>
      </c>
      <c r="C357" s="11">
        <v>0</v>
      </c>
      <c r="D357" s="11" t="s">
        <v>10</v>
      </c>
      <c r="E357" s="11">
        <v>42966</v>
      </c>
      <c r="F357" s="11">
        <v>0</v>
      </c>
      <c r="G357" s="12">
        <f>SUM(F357+E357)</f>
        <v>42966</v>
      </c>
      <c r="H357" s="13">
        <f>SUM(C357*G357)</f>
        <v>0</v>
      </c>
    </row>
    <row r="358" spans="1:8" ht="22.5">
      <c r="A358" s="33"/>
      <c r="B358" s="10" t="s">
        <v>106</v>
      </c>
      <c r="C358" s="11">
        <v>0</v>
      </c>
      <c r="D358" s="11" t="s">
        <v>10</v>
      </c>
      <c r="E358" s="11">
        <v>22657</v>
      </c>
      <c r="F358" s="11">
        <v>0</v>
      </c>
      <c r="G358" s="12">
        <f>SUM(F358+E358)</f>
        <v>22657</v>
      </c>
      <c r="H358" s="13">
        <f>SUM(C358*G358)</f>
        <v>0</v>
      </c>
    </row>
    <row r="359" spans="1:8" ht="22.5">
      <c r="A359" s="33"/>
      <c r="B359" s="10" t="s">
        <v>129</v>
      </c>
      <c r="C359" s="11">
        <v>0</v>
      </c>
      <c r="D359" s="11" t="s">
        <v>10</v>
      </c>
      <c r="E359" s="11">
        <v>50331</v>
      </c>
      <c r="F359" s="11">
        <v>0</v>
      </c>
      <c r="G359" s="12">
        <f>SUM(F359+E359)</f>
        <v>50331</v>
      </c>
      <c r="H359" s="13">
        <f>SUM(C359*G359)</f>
        <v>0</v>
      </c>
    </row>
    <row r="360" spans="1:8" ht="22.5">
      <c r="A360" s="33"/>
      <c r="B360" s="10" t="s">
        <v>130</v>
      </c>
      <c r="C360" s="11">
        <v>0</v>
      </c>
      <c r="D360" s="11" t="s">
        <v>10</v>
      </c>
      <c r="E360" s="11">
        <v>90024</v>
      </c>
      <c r="F360" s="11">
        <v>0</v>
      </c>
      <c r="G360" s="12">
        <f aca="true" t="shared" si="33" ref="G360:G366">SUM(F360+E360)</f>
        <v>90024</v>
      </c>
      <c r="H360" s="13">
        <f aca="true" t="shared" si="34" ref="H360:H366">SUM(C360*G360)</f>
        <v>0</v>
      </c>
    </row>
    <row r="361" spans="1:8" ht="22.5">
      <c r="A361" s="33"/>
      <c r="B361" s="10" t="s">
        <v>131</v>
      </c>
      <c r="C361" s="11">
        <v>0</v>
      </c>
      <c r="D361" s="11" t="s">
        <v>10</v>
      </c>
      <c r="E361" s="11">
        <v>32531</v>
      </c>
      <c r="F361" s="11">
        <v>0</v>
      </c>
      <c r="G361" s="12">
        <f t="shared" si="33"/>
        <v>32531</v>
      </c>
      <c r="H361" s="13">
        <f t="shared" si="34"/>
        <v>0</v>
      </c>
    </row>
    <row r="362" spans="1:8" ht="22.5">
      <c r="A362" s="33"/>
      <c r="B362" s="10" t="s">
        <v>69</v>
      </c>
      <c r="C362" s="11">
        <v>0</v>
      </c>
      <c r="D362" s="11" t="s">
        <v>10</v>
      </c>
      <c r="E362" s="65">
        <v>4780</v>
      </c>
      <c r="F362" s="11">
        <v>0</v>
      </c>
      <c r="G362" s="12">
        <f t="shared" si="33"/>
        <v>4780</v>
      </c>
      <c r="H362" s="13">
        <f t="shared" si="34"/>
        <v>0</v>
      </c>
    </row>
    <row r="363" spans="1:8" ht="22.5">
      <c r="A363" s="33"/>
      <c r="B363" s="10" t="s">
        <v>134</v>
      </c>
      <c r="C363" s="11">
        <v>0</v>
      </c>
      <c r="D363" s="11" t="s">
        <v>10</v>
      </c>
      <c r="E363" s="11">
        <v>50331</v>
      </c>
      <c r="F363" s="11">
        <v>0</v>
      </c>
      <c r="G363" s="12">
        <f t="shared" si="33"/>
        <v>50331</v>
      </c>
      <c r="H363" s="13">
        <f t="shared" si="34"/>
        <v>0</v>
      </c>
    </row>
    <row r="364" spans="1:8" ht="22.5">
      <c r="A364" s="33"/>
      <c r="B364" s="10" t="s">
        <v>133</v>
      </c>
      <c r="C364" s="11">
        <v>0</v>
      </c>
      <c r="D364" s="11" t="s">
        <v>10</v>
      </c>
      <c r="E364" s="11">
        <v>40408</v>
      </c>
      <c r="F364" s="11">
        <v>0</v>
      </c>
      <c r="G364" s="12">
        <f t="shared" si="33"/>
        <v>40408</v>
      </c>
      <c r="H364" s="13">
        <f t="shared" si="34"/>
        <v>0</v>
      </c>
    </row>
    <row r="365" spans="1:8" ht="22.5">
      <c r="A365" s="33"/>
      <c r="B365" s="10" t="s">
        <v>132</v>
      </c>
      <c r="C365" s="11">
        <v>0</v>
      </c>
      <c r="D365" s="11" t="s">
        <v>10</v>
      </c>
      <c r="E365" s="11">
        <v>36469</v>
      </c>
      <c r="F365" s="11">
        <v>0</v>
      </c>
      <c r="G365" s="12">
        <f t="shared" si="33"/>
        <v>36469</v>
      </c>
      <c r="H365" s="13">
        <f t="shared" si="34"/>
        <v>0</v>
      </c>
    </row>
    <row r="366" spans="1:8" ht="22.5">
      <c r="A366" s="33"/>
      <c r="B366" s="10" t="s">
        <v>135</v>
      </c>
      <c r="C366" s="11">
        <v>0</v>
      </c>
      <c r="D366" s="11" t="s">
        <v>10</v>
      </c>
      <c r="E366" s="11">
        <v>56162</v>
      </c>
      <c r="F366" s="11">
        <v>0</v>
      </c>
      <c r="G366" s="12">
        <f t="shared" si="33"/>
        <v>56162</v>
      </c>
      <c r="H366" s="13">
        <f t="shared" si="34"/>
        <v>0</v>
      </c>
    </row>
    <row r="367" spans="1:8" ht="22.5">
      <c r="A367" s="33"/>
      <c r="B367" s="10" t="s">
        <v>107</v>
      </c>
      <c r="C367" s="11">
        <v>0</v>
      </c>
      <c r="D367" s="11" t="s">
        <v>10</v>
      </c>
      <c r="E367" s="11">
        <v>6390</v>
      </c>
      <c r="F367" s="11">
        <v>0</v>
      </c>
      <c r="G367" s="12">
        <f aca="true" t="shared" si="35" ref="G367:G375">SUM(F367+E367)</f>
        <v>6390</v>
      </c>
      <c r="H367" s="13">
        <f aca="true" t="shared" si="36" ref="H367:H375">SUM(C367*G367)</f>
        <v>0</v>
      </c>
    </row>
    <row r="368" spans="1:8" ht="22.5">
      <c r="A368" s="33"/>
      <c r="B368" s="10" t="s">
        <v>100</v>
      </c>
      <c r="C368" s="11">
        <v>0</v>
      </c>
      <c r="D368" s="11" t="s">
        <v>10</v>
      </c>
      <c r="E368" s="11">
        <v>48285</v>
      </c>
      <c r="F368" s="11">
        <v>0</v>
      </c>
      <c r="G368" s="12">
        <f t="shared" si="35"/>
        <v>48285</v>
      </c>
      <c r="H368" s="13">
        <f t="shared" si="36"/>
        <v>0</v>
      </c>
    </row>
    <row r="369" spans="1:8" ht="22.5">
      <c r="A369" s="56"/>
      <c r="B369" s="47" t="s">
        <v>109</v>
      </c>
      <c r="C369" s="23">
        <v>0</v>
      </c>
      <c r="D369" s="23" t="s">
        <v>10</v>
      </c>
      <c r="E369" s="23">
        <v>64449</v>
      </c>
      <c r="F369" s="23">
        <v>0</v>
      </c>
      <c r="G369" s="25">
        <f t="shared" si="35"/>
        <v>64449</v>
      </c>
      <c r="H369" s="26">
        <f t="shared" si="36"/>
        <v>0</v>
      </c>
    </row>
    <row r="370" spans="1:8" ht="22.5">
      <c r="A370" s="33"/>
      <c r="B370" s="10" t="s">
        <v>98</v>
      </c>
      <c r="C370" s="11">
        <v>0</v>
      </c>
      <c r="D370" s="11" t="s">
        <v>10</v>
      </c>
      <c r="E370" s="11">
        <v>48081</v>
      </c>
      <c r="F370" s="11">
        <v>0</v>
      </c>
      <c r="G370" s="12">
        <f t="shared" si="35"/>
        <v>48081</v>
      </c>
      <c r="H370" s="13">
        <f t="shared" si="36"/>
        <v>0</v>
      </c>
    </row>
    <row r="371" spans="1:8" ht="22.5">
      <c r="A371" s="56"/>
      <c r="B371" s="47" t="s">
        <v>110</v>
      </c>
      <c r="C371" s="23">
        <v>0</v>
      </c>
      <c r="D371" s="23" t="s">
        <v>10</v>
      </c>
      <c r="E371" s="23">
        <v>66750</v>
      </c>
      <c r="F371" s="23">
        <v>0</v>
      </c>
      <c r="G371" s="25">
        <f t="shared" si="35"/>
        <v>66750</v>
      </c>
      <c r="H371" s="26">
        <f t="shared" si="36"/>
        <v>0</v>
      </c>
    </row>
    <row r="372" spans="1:8" ht="22.5">
      <c r="A372" s="33"/>
      <c r="B372" s="10" t="s">
        <v>51</v>
      </c>
      <c r="C372" s="11">
        <v>3</v>
      </c>
      <c r="D372" s="11" t="s">
        <v>10</v>
      </c>
      <c r="E372" s="23">
        <v>3000</v>
      </c>
      <c r="F372" s="23">
        <v>0</v>
      </c>
      <c r="G372" s="25">
        <f t="shared" si="35"/>
        <v>3000</v>
      </c>
      <c r="H372" s="26">
        <f t="shared" si="36"/>
        <v>9000</v>
      </c>
    </row>
    <row r="373" spans="1:8" ht="22.5">
      <c r="A373" s="56"/>
      <c r="B373" s="47" t="s">
        <v>87</v>
      </c>
      <c r="C373" s="23">
        <v>0</v>
      </c>
      <c r="D373" s="23" t="s">
        <v>10</v>
      </c>
      <c r="E373" s="23">
        <v>260865</v>
      </c>
      <c r="F373" s="23">
        <v>0</v>
      </c>
      <c r="G373" s="25">
        <f t="shared" si="35"/>
        <v>260865</v>
      </c>
      <c r="H373" s="26">
        <f t="shared" si="36"/>
        <v>0</v>
      </c>
    </row>
    <row r="374" spans="1:8" ht="22.5">
      <c r="A374" s="33"/>
      <c r="B374" s="10" t="s">
        <v>239</v>
      </c>
      <c r="C374" s="11">
        <v>14</v>
      </c>
      <c r="D374" s="11" t="s">
        <v>10</v>
      </c>
      <c r="E374" s="65">
        <v>39800</v>
      </c>
      <c r="F374" s="11">
        <v>0</v>
      </c>
      <c r="G374" s="12">
        <f t="shared" si="35"/>
        <v>39800</v>
      </c>
      <c r="H374" s="13">
        <f t="shared" si="36"/>
        <v>557200</v>
      </c>
    </row>
    <row r="375" spans="1:8" ht="22.5">
      <c r="A375" s="33"/>
      <c r="B375" s="10" t="s">
        <v>112</v>
      </c>
      <c r="C375" s="11">
        <v>0</v>
      </c>
      <c r="D375" s="11" t="s">
        <v>10</v>
      </c>
      <c r="E375" s="11">
        <v>5933</v>
      </c>
      <c r="F375" s="11">
        <v>0</v>
      </c>
      <c r="G375" s="12">
        <f t="shared" si="35"/>
        <v>5933</v>
      </c>
      <c r="H375" s="13">
        <f t="shared" si="36"/>
        <v>0</v>
      </c>
    </row>
    <row r="376" spans="1:8" ht="24">
      <c r="A376" s="33"/>
      <c r="B376" s="10"/>
      <c r="C376" s="11"/>
      <c r="D376" s="11"/>
      <c r="E376" s="11"/>
      <c r="F376" s="11"/>
      <c r="G376" s="12"/>
      <c r="H376" s="20">
        <f>SUM(H357:H375)</f>
        <v>566200</v>
      </c>
    </row>
    <row r="377" spans="1:8" ht="22.5">
      <c r="A377" s="9">
        <v>15</v>
      </c>
      <c r="B377" s="21" t="s">
        <v>65</v>
      </c>
      <c r="C377" s="11"/>
      <c r="D377" s="11"/>
      <c r="E377" s="11"/>
      <c r="F377" s="11"/>
      <c r="G377" s="11"/>
      <c r="H377" s="32"/>
    </row>
    <row r="378" spans="1:8" ht="22.5">
      <c r="A378" s="9"/>
      <c r="B378" s="10" t="s">
        <v>136</v>
      </c>
      <c r="C378" s="11">
        <v>2</v>
      </c>
      <c r="D378" s="11" t="s">
        <v>10</v>
      </c>
      <c r="E378" s="11">
        <v>50638</v>
      </c>
      <c r="F378" s="11">
        <v>0</v>
      </c>
      <c r="G378" s="12">
        <f aca="true" t="shared" si="37" ref="G378:G385">SUM(F378+E378)</f>
        <v>50638</v>
      </c>
      <c r="H378" s="13">
        <f aca="true" t="shared" si="38" ref="H378:H385">SUM(C378*G378)</f>
        <v>101276</v>
      </c>
    </row>
    <row r="379" spans="1:8" ht="22.5">
      <c r="A379" s="9"/>
      <c r="B379" s="10" t="s">
        <v>137</v>
      </c>
      <c r="C379" s="11">
        <v>2</v>
      </c>
      <c r="D379" s="11" t="s">
        <v>10</v>
      </c>
      <c r="E379" s="11">
        <v>55753</v>
      </c>
      <c r="F379" s="11">
        <v>0</v>
      </c>
      <c r="G379" s="12">
        <f t="shared" si="37"/>
        <v>55753</v>
      </c>
      <c r="H379" s="13">
        <f t="shared" si="38"/>
        <v>111506</v>
      </c>
    </row>
    <row r="380" spans="1:8" ht="22.5">
      <c r="A380" s="9"/>
      <c r="B380" s="10" t="s">
        <v>237</v>
      </c>
      <c r="C380" s="11">
        <v>2</v>
      </c>
      <c r="D380" s="11" t="s">
        <v>10</v>
      </c>
      <c r="E380" s="11">
        <v>85000</v>
      </c>
      <c r="F380" s="11">
        <v>0</v>
      </c>
      <c r="G380" s="12">
        <f t="shared" si="37"/>
        <v>85000</v>
      </c>
      <c r="H380" s="13">
        <f t="shared" si="38"/>
        <v>170000</v>
      </c>
    </row>
    <row r="381" spans="1:8" ht="22.5">
      <c r="A381" s="9"/>
      <c r="B381" s="10" t="s">
        <v>238</v>
      </c>
      <c r="C381" s="11">
        <v>2</v>
      </c>
      <c r="D381" s="11" t="s">
        <v>10</v>
      </c>
      <c r="E381" s="11">
        <v>51000</v>
      </c>
      <c r="F381" s="11">
        <v>0</v>
      </c>
      <c r="G381" s="12">
        <f t="shared" si="37"/>
        <v>51000</v>
      </c>
      <c r="H381" s="13">
        <f t="shared" si="38"/>
        <v>102000</v>
      </c>
    </row>
    <row r="382" spans="1:8" ht="22.5">
      <c r="A382" s="9"/>
      <c r="B382" s="10" t="s">
        <v>113</v>
      </c>
      <c r="C382" s="11">
        <v>4</v>
      </c>
      <c r="D382" s="11" t="s">
        <v>10</v>
      </c>
      <c r="E382" s="11">
        <v>130000</v>
      </c>
      <c r="F382" s="11">
        <v>0</v>
      </c>
      <c r="G382" s="12">
        <f t="shared" si="37"/>
        <v>130000</v>
      </c>
      <c r="H382" s="13">
        <f t="shared" si="38"/>
        <v>520000</v>
      </c>
    </row>
    <row r="383" spans="1:8" ht="22.5">
      <c r="A383" s="9"/>
      <c r="B383" s="10" t="s">
        <v>53</v>
      </c>
      <c r="C383" s="11">
        <v>2</v>
      </c>
      <c r="D383" s="11" t="s">
        <v>10</v>
      </c>
      <c r="E383" s="11">
        <v>6440</v>
      </c>
      <c r="F383" s="11">
        <v>0</v>
      </c>
      <c r="G383" s="12">
        <f t="shared" si="37"/>
        <v>6440</v>
      </c>
      <c r="H383" s="13">
        <f t="shared" si="38"/>
        <v>12880</v>
      </c>
    </row>
    <row r="384" spans="1:8" ht="22.5">
      <c r="A384" s="9"/>
      <c r="B384" s="10" t="s">
        <v>233</v>
      </c>
      <c r="C384" s="11">
        <v>2</v>
      </c>
      <c r="D384" s="11" t="s">
        <v>10</v>
      </c>
      <c r="E384" s="65">
        <v>100000</v>
      </c>
      <c r="F384" s="11">
        <v>0</v>
      </c>
      <c r="G384" s="12">
        <f t="shared" si="37"/>
        <v>100000</v>
      </c>
      <c r="H384" s="13">
        <f t="shared" si="38"/>
        <v>200000</v>
      </c>
    </row>
    <row r="385" spans="1:8" ht="22.5">
      <c r="A385" s="46"/>
      <c r="B385" s="47" t="s">
        <v>108</v>
      </c>
      <c r="C385" s="23">
        <v>0</v>
      </c>
      <c r="D385" s="23" t="s">
        <v>10</v>
      </c>
      <c r="E385" s="23">
        <v>0</v>
      </c>
      <c r="F385" s="23">
        <v>0</v>
      </c>
      <c r="G385" s="25">
        <f t="shared" si="37"/>
        <v>0</v>
      </c>
      <c r="H385" s="26">
        <f t="shared" si="38"/>
        <v>0</v>
      </c>
    </row>
    <row r="386" spans="1:8" ht="22.5">
      <c r="A386" s="9"/>
      <c r="B386" s="10" t="s">
        <v>52</v>
      </c>
      <c r="C386" s="11">
        <v>10</v>
      </c>
      <c r="D386" s="11" t="s">
        <v>10</v>
      </c>
      <c r="E386" s="65">
        <v>4590</v>
      </c>
      <c r="F386" s="11">
        <v>0</v>
      </c>
      <c r="G386" s="12">
        <f aca="true" t="shared" si="39" ref="G386:G392">SUM(F386+E386)</f>
        <v>4590</v>
      </c>
      <c r="H386" s="13">
        <f aca="true" t="shared" si="40" ref="H386:H392">SUM(C386*G386)</f>
        <v>45900</v>
      </c>
    </row>
    <row r="387" spans="1:8" ht="22.5">
      <c r="A387" s="9"/>
      <c r="B387" s="10" t="s">
        <v>114</v>
      </c>
      <c r="C387" s="11">
        <v>0</v>
      </c>
      <c r="D387" s="11" t="s">
        <v>10</v>
      </c>
      <c r="E387" s="11">
        <v>0</v>
      </c>
      <c r="F387" s="11">
        <v>0</v>
      </c>
      <c r="G387" s="12">
        <f t="shared" si="39"/>
        <v>0</v>
      </c>
      <c r="H387" s="13">
        <f t="shared" si="40"/>
        <v>0</v>
      </c>
    </row>
    <row r="388" spans="1:8" ht="22.5">
      <c r="A388" s="9"/>
      <c r="B388" s="10" t="s">
        <v>236</v>
      </c>
      <c r="C388" s="11">
        <v>1</v>
      </c>
      <c r="D388" s="11" t="s">
        <v>10</v>
      </c>
      <c r="E388" s="65">
        <v>20840</v>
      </c>
      <c r="F388" s="11">
        <v>0</v>
      </c>
      <c r="G388" s="12">
        <f t="shared" si="39"/>
        <v>20840</v>
      </c>
      <c r="H388" s="13">
        <f t="shared" si="40"/>
        <v>20840</v>
      </c>
    </row>
    <row r="389" spans="1:8" ht="22.5">
      <c r="A389" s="9"/>
      <c r="B389" s="10" t="s">
        <v>115</v>
      </c>
      <c r="C389" s="11">
        <v>40</v>
      </c>
      <c r="D389" s="11" t="s">
        <v>10</v>
      </c>
      <c r="E389" s="11">
        <v>1450</v>
      </c>
      <c r="F389" s="11">
        <v>0</v>
      </c>
      <c r="G389" s="12">
        <f t="shared" si="39"/>
        <v>1450</v>
      </c>
      <c r="H389" s="13">
        <f t="shared" si="40"/>
        <v>58000</v>
      </c>
    </row>
    <row r="390" spans="1:8" ht="22.5">
      <c r="A390" s="9"/>
      <c r="B390" s="10" t="s">
        <v>116</v>
      </c>
      <c r="C390" s="11">
        <v>80</v>
      </c>
      <c r="D390" s="11" t="s">
        <v>10</v>
      </c>
      <c r="E390" s="65">
        <v>600</v>
      </c>
      <c r="F390" s="11">
        <v>0</v>
      </c>
      <c r="G390" s="12">
        <f t="shared" si="39"/>
        <v>600</v>
      </c>
      <c r="H390" s="13">
        <f t="shared" si="40"/>
        <v>48000</v>
      </c>
    </row>
    <row r="391" spans="1:8" ht="22.5">
      <c r="A391" s="9"/>
      <c r="B391" s="10" t="s">
        <v>38</v>
      </c>
      <c r="C391" s="11">
        <v>1</v>
      </c>
      <c r="D391" s="11" t="s">
        <v>10</v>
      </c>
      <c r="E391" s="11">
        <v>5115</v>
      </c>
      <c r="F391" s="11">
        <v>0</v>
      </c>
      <c r="G391" s="12">
        <f t="shared" si="39"/>
        <v>5115</v>
      </c>
      <c r="H391" s="13">
        <f t="shared" si="40"/>
        <v>5115</v>
      </c>
    </row>
    <row r="392" spans="1:8" ht="22.5">
      <c r="A392" s="9"/>
      <c r="B392" s="10" t="s">
        <v>51</v>
      </c>
      <c r="C392" s="11">
        <v>3</v>
      </c>
      <c r="D392" s="11" t="s">
        <v>10</v>
      </c>
      <c r="E392" s="65">
        <v>3000</v>
      </c>
      <c r="F392" s="11">
        <v>0</v>
      </c>
      <c r="G392" s="12">
        <f t="shared" si="39"/>
        <v>3000</v>
      </c>
      <c r="H392" s="13">
        <f t="shared" si="40"/>
        <v>9000</v>
      </c>
    </row>
    <row r="393" spans="1:8" ht="23.25" thickBot="1">
      <c r="A393" s="48"/>
      <c r="B393" s="49" t="s">
        <v>239</v>
      </c>
      <c r="C393" s="50">
        <v>17</v>
      </c>
      <c r="D393" s="50" t="s">
        <v>10</v>
      </c>
      <c r="E393" s="118">
        <v>39800</v>
      </c>
      <c r="F393" s="50">
        <v>0</v>
      </c>
      <c r="G393" s="52">
        <f aca="true" t="shared" si="41" ref="G393:G399">SUM(F393+E393)</f>
        <v>39800</v>
      </c>
      <c r="H393" s="53">
        <f aca="true" t="shared" si="42" ref="H393:H399">SUM(C393*G393)</f>
        <v>676600</v>
      </c>
    </row>
    <row r="394" spans="1:8" ht="24">
      <c r="A394" s="119"/>
      <c r="B394" s="110"/>
      <c r="C394" s="111"/>
      <c r="D394" s="111"/>
      <c r="E394" s="111"/>
      <c r="F394" s="111"/>
      <c r="G394" s="112"/>
      <c r="H394" s="113">
        <f>SUM(H378:H393)</f>
        <v>2081117</v>
      </c>
    </row>
    <row r="395" spans="1:8" ht="22.5">
      <c r="A395" s="46">
        <v>16</v>
      </c>
      <c r="B395" s="47" t="s">
        <v>182</v>
      </c>
      <c r="C395" s="23">
        <v>2</v>
      </c>
      <c r="D395" s="23" t="s">
        <v>10</v>
      </c>
      <c r="E395" s="23">
        <v>45000</v>
      </c>
      <c r="F395" s="23">
        <v>0</v>
      </c>
      <c r="G395" s="25">
        <f t="shared" si="41"/>
        <v>45000</v>
      </c>
      <c r="H395" s="26">
        <f t="shared" si="42"/>
        <v>90000</v>
      </c>
    </row>
    <row r="396" spans="1:8" ht="22.5">
      <c r="A396" s="9">
        <v>17</v>
      </c>
      <c r="B396" s="10" t="s">
        <v>183</v>
      </c>
      <c r="C396" s="11">
        <v>1</v>
      </c>
      <c r="D396" s="11" t="s">
        <v>10</v>
      </c>
      <c r="E396" s="11">
        <v>82800</v>
      </c>
      <c r="F396" s="11">
        <v>0</v>
      </c>
      <c r="G396" s="12">
        <f t="shared" si="41"/>
        <v>82800</v>
      </c>
      <c r="H396" s="13">
        <f t="shared" si="42"/>
        <v>82800</v>
      </c>
    </row>
    <row r="397" spans="1:8" ht="22.5">
      <c r="A397" s="9">
        <v>18</v>
      </c>
      <c r="B397" s="10" t="s">
        <v>184</v>
      </c>
      <c r="C397" s="11">
        <v>1</v>
      </c>
      <c r="D397" s="11" t="s">
        <v>10</v>
      </c>
      <c r="E397" s="11">
        <v>13000</v>
      </c>
      <c r="F397" s="11">
        <v>0</v>
      </c>
      <c r="G397" s="12">
        <f t="shared" si="41"/>
        <v>13000</v>
      </c>
      <c r="H397" s="13">
        <f t="shared" si="42"/>
        <v>13000</v>
      </c>
    </row>
    <row r="398" spans="1:8" ht="22.5">
      <c r="A398" s="9">
        <v>19</v>
      </c>
      <c r="B398" s="10" t="s">
        <v>220</v>
      </c>
      <c r="C398" s="11">
        <v>1</v>
      </c>
      <c r="D398" s="11" t="s">
        <v>10</v>
      </c>
      <c r="E398" s="11">
        <v>3500</v>
      </c>
      <c r="F398" s="11">
        <v>0</v>
      </c>
      <c r="G398" s="12">
        <f t="shared" si="41"/>
        <v>3500</v>
      </c>
      <c r="H398" s="13">
        <f t="shared" si="42"/>
        <v>3500</v>
      </c>
    </row>
    <row r="399" spans="1:8" ht="22.5">
      <c r="A399" s="9">
        <v>20</v>
      </c>
      <c r="B399" s="10" t="s">
        <v>221</v>
      </c>
      <c r="C399" s="11">
        <v>1</v>
      </c>
      <c r="D399" s="11" t="s">
        <v>10</v>
      </c>
      <c r="E399" s="11">
        <v>15600</v>
      </c>
      <c r="F399" s="11">
        <v>0</v>
      </c>
      <c r="G399" s="12">
        <f t="shared" si="41"/>
        <v>15600</v>
      </c>
      <c r="H399" s="13">
        <f t="shared" si="42"/>
        <v>15600</v>
      </c>
    </row>
    <row r="400" spans="1:8" ht="22.5">
      <c r="A400" s="9">
        <v>21</v>
      </c>
      <c r="B400" s="10" t="s">
        <v>296</v>
      </c>
      <c r="C400" s="11">
        <v>150</v>
      </c>
      <c r="D400" s="11" t="s">
        <v>12</v>
      </c>
      <c r="E400" s="11">
        <v>1400</v>
      </c>
      <c r="F400" s="11">
        <v>0</v>
      </c>
      <c r="G400" s="12">
        <f>SUM(F400+E400)</f>
        <v>1400</v>
      </c>
      <c r="H400" s="13">
        <f>SUM(C400*G400)</f>
        <v>210000</v>
      </c>
    </row>
    <row r="401" spans="1:8" ht="22.5">
      <c r="A401" s="9">
        <v>22</v>
      </c>
      <c r="B401" s="10" t="s">
        <v>301</v>
      </c>
      <c r="C401" s="11">
        <v>1</v>
      </c>
      <c r="D401" s="11" t="s">
        <v>10</v>
      </c>
      <c r="E401" s="11">
        <v>44000</v>
      </c>
      <c r="F401" s="11">
        <v>0</v>
      </c>
      <c r="G401" s="12">
        <f>SUM(F401+E401)</f>
        <v>44000</v>
      </c>
      <c r="H401" s="13">
        <f>SUM(C401*G401)</f>
        <v>44000</v>
      </c>
    </row>
    <row r="402" spans="1:8" ht="24">
      <c r="A402" s="33"/>
      <c r="B402" s="22" t="s">
        <v>297</v>
      </c>
      <c r="C402" s="11"/>
      <c r="D402" s="11"/>
      <c r="E402" s="11"/>
      <c r="F402" s="11"/>
      <c r="G402" s="11"/>
      <c r="H402" s="78">
        <f>SUM(H297+H311+H316+H321+H345+H355+H376+H394+H395+H396+H397+H398+H399+H400+H401)</f>
        <v>10092746.879999999</v>
      </c>
    </row>
    <row r="403" spans="1:8" ht="22.5">
      <c r="A403" s="33"/>
      <c r="B403" s="11" t="s">
        <v>21</v>
      </c>
      <c r="C403" s="11"/>
      <c r="D403" s="11"/>
      <c r="E403" s="11"/>
      <c r="F403" s="11"/>
      <c r="G403" s="11"/>
      <c r="H403" s="19"/>
    </row>
    <row r="404" spans="1:8" ht="24">
      <c r="A404" s="33"/>
      <c r="B404" s="22" t="s">
        <v>22</v>
      </c>
      <c r="C404" s="11"/>
      <c r="D404" s="11"/>
      <c r="E404" s="11"/>
      <c r="F404" s="11"/>
      <c r="G404" s="11"/>
      <c r="H404" s="78">
        <f>SUM(H402*1.07)</f>
        <v>10799239.1616</v>
      </c>
    </row>
    <row r="405" spans="1:8" ht="22.5">
      <c r="A405" s="33"/>
      <c r="B405" s="10"/>
      <c r="C405" s="10"/>
      <c r="D405" s="10"/>
      <c r="E405" s="10"/>
      <c r="F405" s="10"/>
      <c r="G405" s="10"/>
      <c r="H405" s="79"/>
    </row>
    <row r="406" spans="1:8" ht="24">
      <c r="A406" s="33"/>
      <c r="B406" s="22" t="s">
        <v>23</v>
      </c>
      <c r="C406" s="10"/>
      <c r="D406" s="10"/>
      <c r="E406" s="10"/>
      <c r="F406" s="10"/>
      <c r="G406" s="10"/>
      <c r="H406" s="78">
        <v>22996164.37</v>
      </c>
    </row>
    <row r="407" spans="1:8" ht="22.5">
      <c r="A407" s="33"/>
      <c r="B407" s="10"/>
      <c r="C407" s="10"/>
      <c r="D407" s="10"/>
      <c r="E407" s="10"/>
      <c r="F407" s="10"/>
      <c r="G407" s="10"/>
      <c r="H407" s="30"/>
    </row>
    <row r="408" spans="1:8" ht="22.5">
      <c r="A408" s="33"/>
      <c r="B408" s="10"/>
      <c r="C408" s="21" t="s">
        <v>307</v>
      </c>
      <c r="D408" s="21"/>
      <c r="E408" s="21"/>
      <c r="F408" s="21"/>
      <c r="G408" s="10"/>
      <c r="H408" s="30"/>
    </row>
    <row r="409" spans="1:8" ht="22.5">
      <c r="A409" s="33"/>
      <c r="B409" s="10"/>
      <c r="C409" s="41"/>
      <c r="D409" s="42"/>
      <c r="E409" s="42"/>
      <c r="F409" s="43"/>
      <c r="G409" s="10"/>
      <c r="H409" s="30"/>
    </row>
    <row r="410" spans="1:8" ht="22.5">
      <c r="A410" s="33"/>
      <c r="B410" s="10"/>
      <c r="C410" s="44"/>
      <c r="D410" s="34"/>
      <c r="E410" s="34"/>
      <c r="F410" s="45"/>
      <c r="G410" s="10"/>
      <c r="H410" s="30"/>
    </row>
    <row r="411" spans="1:8" ht="22.5">
      <c r="A411" s="33"/>
      <c r="B411" s="10"/>
      <c r="C411" s="44"/>
      <c r="D411" s="34" t="s">
        <v>24</v>
      </c>
      <c r="E411" s="34"/>
      <c r="F411" s="45"/>
      <c r="G411" s="10"/>
      <c r="H411" s="30"/>
    </row>
    <row r="412" spans="1:8" ht="22.5">
      <c r="A412" s="95"/>
      <c r="B412" s="96"/>
      <c r="C412" s="97"/>
      <c r="D412" s="98" t="s">
        <v>25</v>
      </c>
      <c r="E412" s="99"/>
      <c r="F412" s="100"/>
      <c r="G412" s="96"/>
      <c r="H412" s="101"/>
    </row>
    <row r="413" spans="1:8" ht="23.25" thickBot="1">
      <c r="A413" s="83"/>
      <c r="B413" s="84"/>
      <c r="C413" s="84"/>
      <c r="D413" s="84"/>
      <c r="E413" s="84"/>
      <c r="F413" s="84"/>
      <c r="G413" s="84"/>
      <c r="H413" s="85"/>
    </row>
  </sheetData>
  <sheetProtection/>
  <mergeCells count="1">
    <mergeCell ref="E3:G3"/>
  </mergeCells>
  <printOptions horizontalCentered="1"/>
  <pageMargins left="0.31496062992126" right="0.15748031496063" top="0.393700787401575" bottom="0" header="0.511811023622047" footer="0.34"/>
  <pageSetup horizontalDpi="600" verticalDpi="600" orientation="portrait" paperSize="9" scale="84" r:id="rId1"/>
  <rowBreaks count="10" manualBreakCount="10">
    <brk id="42" max="8" man="1"/>
    <brk id="80" max="8" man="1"/>
    <brk id="118" max="8" man="1"/>
    <brk id="156" max="8" man="1"/>
    <brk id="194" max="8" man="1"/>
    <brk id="231" max="8" man="1"/>
    <brk id="271" max="8" man="1"/>
    <brk id="311" max="8" man="1"/>
    <brk id="352" max="8" man="1"/>
    <brk id="39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2018-10-16T06:46:14Z</cp:lastPrinted>
  <dcterms:created xsi:type="dcterms:W3CDTF">2000-06-21T09:22:58Z</dcterms:created>
  <dcterms:modified xsi:type="dcterms:W3CDTF">2018-10-16T07:31:33Z</dcterms:modified>
  <cp:category/>
  <cp:version/>
  <cp:contentType/>
  <cp:contentStatus/>
</cp:coreProperties>
</file>